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ab Notebooks\Goldman\Manuscripts\ABRC CHF Swine_DSP 2022\Figshae Repository for NBC Data V2\"/>
    </mc:Choice>
  </mc:AlternateContent>
  <xr:revisionPtr revIDLastSave="0" documentId="13_ncr:1_{4536F1BF-E6ED-4A67-982D-860F1AB72762}" xr6:coauthVersionLast="47" xr6:coauthVersionMax="47" xr10:uidLastSave="{00000000-0000-0000-0000-000000000000}"/>
  <bookViews>
    <workbookView xWindow="33585" yWindow="945" windowWidth="21600" windowHeight="11385" xr2:uid="{23134209-76C0-4213-B97D-B9622BEE4C18}"/>
  </bookViews>
  <sheets>
    <sheet name="LV Volumes" sheetId="4" r:id="rId1"/>
    <sheet name="RV Volume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5" l="1"/>
  <c r="J25" i="5"/>
  <c r="K24" i="5"/>
  <c r="J24" i="5"/>
  <c r="Q11" i="5"/>
  <c r="P11" i="5"/>
  <c r="Q10" i="5"/>
  <c r="P10" i="5"/>
  <c r="AO131" i="5"/>
  <c r="AN131" i="5"/>
  <c r="AS131" i="5" s="1"/>
  <c r="AO130" i="5"/>
  <c r="AN130" i="5"/>
  <c r="Q130" i="5"/>
  <c r="P130" i="5"/>
  <c r="O130" i="5"/>
  <c r="N130" i="5"/>
  <c r="AS130" i="5" s="1"/>
  <c r="AO129" i="5"/>
  <c r="AN129" i="5"/>
  <c r="Q129" i="5"/>
  <c r="P129" i="5"/>
  <c r="O129" i="5"/>
  <c r="N129" i="5"/>
  <c r="AS129" i="5" s="1"/>
  <c r="AO128" i="5"/>
  <c r="AN128" i="5"/>
  <c r="Q128" i="5"/>
  <c r="P128" i="5"/>
  <c r="O128" i="5"/>
  <c r="N128" i="5"/>
  <c r="AS128" i="5" s="1"/>
  <c r="AO127" i="5"/>
  <c r="AN127" i="5"/>
  <c r="Q127" i="5"/>
  <c r="P127" i="5"/>
  <c r="O127" i="5"/>
  <c r="N127" i="5"/>
  <c r="AQ127" i="5" s="1"/>
  <c r="L127" i="5"/>
  <c r="AO126" i="5"/>
  <c r="AN126" i="5"/>
  <c r="Q126" i="5"/>
  <c r="P126" i="5"/>
  <c r="O126" i="5"/>
  <c r="N126" i="5"/>
  <c r="AO125" i="5"/>
  <c r="AN125" i="5"/>
  <c r="Q125" i="5"/>
  <c r="P125" i="5"/>
  <c r="O125" i="5"/>
  <c r="N125" i="5"/>
  <c r="Q124" i="5"/>
  <c r="P124" i="5"/>
  <c r="O124" i="5"/>
  <c r="N124" i="5"/>
  <c r="H124" i="5"/>
  <c r="G124" i="5"/>
  <c r="F124" i="5"/>
  <c r="E124" i="5"/>
  <c r="D124" i="5"/>
  <c r="C124" i="5"/>
  <c r="L130" i="5" s="1"/>
  <c r="J123" i="5"/>
  <c r="H123" i="5"/>
  <c r="G123" i="5"/>
  <c r="F123" i="5"/>
  <c r="E123" i="5"/>
  <c r="D123" i="5"/>
  <c r="C123" i="5"/>
  <c r="L129" i="5" s="1"/>
  <c r="H122" i="5"/>
  <c r="G122" i="5"/>
  <c r="F122" i="5"/>
  <c r="E122" i="5"/>
  <c r="D122" i="5"/>
  <c r="C122" i="5"/>
  <c r="K122" i="5" s="1"/>
  <c r="H121" i="5"/>
  <c r="G121" i="5"/>
  <c r="F121" i="5"/>
  <c r="E121" i="5"/>
  <c r="D121" i="5"/>
  <c r="K121" i="5" s="1"/>
  <c r="C121" i="5"/>
  <c r="J121" i="5" s="1"/>
  <c r="H120" i="5"/>
  <c r="G120" i="5"/>
  <c r="F120" i="5"/>
  <c r="E120" i="5"/>
  <c r="D120" i="5"/>
  <c r="C120" i="5"/>
  <c r="H119" i="5"/>
  <c r="G119" i="5"/>
  <c r="F119" i="5"/>
  <c r="E119" i="5"/>
  <c r="D119" i="5"/>
  <c r="C119" i="5"/>
  <c r="AO118" i="5"/>
  <c r="AN118" i="5"/>
  <c r="AQ118" i="5" s="1"/>
  <c r="H118" i="5"/>
  <c r="G118" i="5"/>
  <c r="F118" i="5"/>
  <c r="E118" i="5"/>
  <c r="D118" i="5"/>
  <c r="C118" i="5"/>
  <c r="AO117" i="5"/>
  <c r="AN117" i="5"/>
  <c r="Q117" i="5"/>
  <c r="P117" i="5"/>
  <c r="O117" i="5"/>
  <c r="N117" i="5"/>
  <c r="AQ117" i="5" s="1"/>
  <c r="AO116" i="5"/>
  <c r="AN116" i="5"/>
  <c r="Q116" i="5"/>
  <c r="P116" i="5"/>
  <c r="O116" i="5"/>
  <c r="AR116" i="5" s="1"/>
  <c r="N116" i="5"/>
  <c r="AS116" i="5" s="1"/>
  <c r="AS115" i="5"/>
  <c r="AQ115" i="5"/>
  <c r="AO115" i="5"/>
  <c r="AN115" i="5"/>
  <c r="Q115" i="5"/>
  <c r="P115" i="5"/>
  <c r="O115" i="5"/>
  <c r="AR115" i="5" s="1"/>
  <c r="N115" i="5"/>
  <c r="AO114" i="5"/>
  <c r="AN114" i="5"/>
  <c r="Q114" i="5"/>
  <c r="P114" i="5"/>
  <c r="O114" i="5"/>
  <c r="N114" i="5"/>
  <c r="AS114" i="5" s="1"/>
  <c r="L114" i="5"/>
  <c r="AO113" i="5"/>
  <c r="AN113" i="5"/>
  <c r="Q113" i="5"/>
  <c r="P113" i="5"/>
  <c r="O113" i="5"/>
  <c r="N113" i="5"/>
  <c r="AO112" i="5"/>
  <c r="AN112" i="5"/>
  <c r="Q112" i="5"/>
  <c r="P112" i="5"/>
  <c r="O112" i="5"/>
  <c r="N112" i="5"/>
  <c r="Q111" i="5"/>
  <c r="P111" i="5"/>
  <c r="O111" i="5"/>
  <c r="N111" i="5"/>
  <c r="H111" i="5"/>
  <c r="G111" i="5"/>
  <c r="F111" i="5"/>
  <c r="E111" i="5"/>
  <c r="D111" i="5"/>
  <c r="K111" i="5" s="1"/>
  <c r="C111" i="5"/>
  <c r="J111" i="5" s="1"/>
  <c r="H110" i="5"/>
  <c r="G110" i="5"/>
  <c r="F110" i="5"/>
  <c r="E110" i="5"/>
  <c r="D110" i="5"/>
  <c r="C110" i="5"/>
  <c r="J110" i="5" s="1"/>
  <c r="H109" i="5"/>
  <c r="G109" i="5"/>
  <c r="F109" i="5"/>
  <c r="E109" i="5"/>
  <c r="D109" i="5"/>
  <c r="C109" i="5"/>
  <c r="L115" i="5" s="1"/>
  <c r="H108" i="5"/>
  <c r="G108" i="5"/>
  <c r="F108" i="5"/>
  <c r="E108" i="5"/>
  <c r="D108" i="5"/>
  <c r="C108" i="5"/>
  <c r="J108" i="5" s="1"/>
  <c r="H107" i="5"/>
  <c r="G107" i="5"/>
  <c r="F107" i="5"/>
  <c r="E107" i="5"/>
  <c r="D107" i="5"/>
  <c r="C107" i="5"/>
  <c r="H106" i="5"/>
  <c r="G106" i="5"/>
  <c r="F106" i="5"/>
  <c r="E106" i="5"/>
  <c r="D106" i="5"/>
  <c r="C106" i="5"/>
  <c r="AO105" i="5"/>
  <c r="AN105" i="5"/>
  <c r="AR105" i="5" s="1"/>
  <c r="K105" i="5"/>
  <c r="H105" i="5"/>
  <c r="G105" i="5"/>
  <c r="F105" i="5"/>
  <c r="E105" i="5"/>
  <c r="D105" i="5"/>
  <c r="C105" i="5"/>
  <c r="L111" i="5" s="1"/>
  <c r="AO104" i="5"/>
  <c r="AN104" i="5"/>
  <c r="Q104" i="5"/>
  <c r="P104" i="5"/>
  <c r="O104" i="5"/>
  <c r="N104" i="5"/>
  <c r="AS104" i="5" s="1"/>
  <c r="AO103" i="5"/>
  <c r="AN103" i="5"/>
  <c r="Q103" i="5"/>
  <c r="P103" i="5"/>
  <c r="O103" i="5"/>
  <c r="N103" i="5"/>
  <c r="AS103" i="5" s="1"/>
  <c r="AO102" i="5"/>
  <c r="AN102" i="5"/>
  <c r="Q102" i="5"/>
  <c r="P102" i="5"/>
  <c r="O102" i="5"/>
  <c r="N102" i="5"/>
  <c r="AS102" i="5" s="1"/>
  <c r="L102" i="5"/>
  <c r="AO101" i="5"/>
  <c r="AN101" i="5"/>
  <c r="Q101" i="5"/>
  <c r="P101" i="5"/>
  <c r="O101" i="5"/>
  <c r="N101" i="5"/>
  <c r="AR101" i="5" s="1"/>
  <c r="AO100" i="5"/>
  <c r="AN100" i="5"/>
  <c r="Q100" i="5"/>
  <c r="P100" i="5"/>
  <c r="O100" i="5"/>
  <c r="N100" i="5"/>
  <c r="AO99" i="5"/>
  <c r="AN99" i="5"/>
  <c r="Q99" i="5"/>
  <c r="P99" i="5"/>
  <c r="O99" i="5"/>
  <c r="N99" i="5"/>
  <c r="Q98" i="5"/>
  <c r="P98" i="5"/>
  <c r="O98" i="5"/>
  <c r="N98" i="5"/>
  <c r="H98" i="5"/>
  <c r="G98" i="5"/>
  <c r="F98" i="5"/>
  <c r="E98" i="5"/>
  <c r="D98" i="5"/>
  <c r="K98" i="5" s="1"/>
  <c r="C98" i="5"/>
  <c r="L104" i="5" s="1"/>
  <c r="H97" i="5"/>
  <c r="G97" i="5"/>
  <c r="F97" i="5"/>
  <c r="E97" i="5"/>
  <c r="D97" i="5"/>
  <c r="C97" i="5"/>
  <c r="L103" i="5" s="1"/>
  <c r="H96" i="5"/>
  <c r="G96" i="5"/>
  <c r="F96" i="5"/>
  <c r="E96" i="5"/>
  <c r="D96" i="5"/>
  <c r="C96" i="5"/>
  <c r="H95" i="5"/>
  <c r="G95" i="5"/>
  <c r="F95" i="5"/>
  <c r="E95" i="5"/>
  <c r="D95" i="5"/>
  <c r="C95" i="5"/>
  <c r="L101" i="5" s="1"/>
  <c r="H94" i="5"/>
  <c r="G94" i="5"/>
  <c r="F94" i="5"/>
  <c r="E94" i="5"/>
  <c r="D94" i="5"/>
  <c r="C94" i="5"/>
  <c r="H93" i="5"/>
  <c r="G93" i="5"/>
  <c r="F93" i="5"/>
  <c r="E93" i="5"/>
  <c r="D93" i="5"/>
  <c r="C93" i="5"/>
  <c r="K92" i="5"/>
  <c r="J92" i="5"/>
  <c r="H92" i="5"/>
  <c r="G92" i="5"/>
  <c r="F92" i="5"/>
  <c r="E92" i="5"/>
  <c r="D92" i="5"/>
  <c r="C92" i="5"/>
  <c r="L98" i="5" s="1"/>
  <c r="K48" i="5"/>
  <c r="J48" i="5"/>
  <c r="K47" i="5"/>
  <c r="J47" i="5"/>
  <c r="K40" i="5"/>
  <c r="J40" i="5"/>
  <c r="K39" i="5"/>
  <c r="J39" i="5"/>
  <c r="K33" i="5"/>
  <c r="J33" i="5"/>
  <c r="K32" i="5"/>
  <c r="J32" i="5"/>
  <c r="Q18" i="5"/>
  <c r="P18" i="5"/>
  <c r="Q17" i="5"/>
  <c r="P17" i="5"/>
  <c r="K97" i="5" l="1"/>
  <c r="AS105" i="5"/>
  <c r="AR117" i="5"/>
  <c r="AS118" i="5"/>
  <c r="J98" i="5"/>
  <c r="AR103" i="5"/>
  <c r="AQ104" i="5"/>
  <c r="J109" i="5"/>
  <c r="AQ114" i="5"/>
  <c r="K108" i="5"/>
  <c r="AS101" i="5"/>
  <c r="AS117" i="5"/>
  <c r="K123" i="5"/>
  <c r="AR129" i="5"/>
  <c r="AQ130" i="5"/>
  <c r="J95" i="5"/>
  <c r="K118" i="5"/>
  <c r="J124" i="5"/>
  <c r="K95" i="5"/>
  <c r="K110" i="5"/>
  <c r="AQ116" i="5"/>
  <c r="K124" i="5"/>
  <c r="AS127" i="5"/>
  <c r="K96" i="5"/>
  <c r="J97" i="5"/>
  <c r="L128" i="5"/>
  <c r="AQ131" i="5"/>
  <c r="AQ99" i="5"/>
  <c r="J105" i="5"/>
  <c r="K109" i="5"/>
  <c r="L117" i="5"/>
  <c r="AQ125" i="5"/>
  <c r="AS126" i="5"/>
  <c r="L112" i="5"/>
  <c r="J120" i="5"/>
  <c r="AR125" i="5"/>
  <c r="AR126" i="5"/>
  <c r="K119" i="5"/>
  <c r="AS100" i="5"/>
  <c r="AR127" i="5"/>
  <c r="AR100" i="5"/>
  <c r="AQ126" i="5"/>
  <c r="L126" i="5"/>
  <c r="K107" i="5"/>
  <c r="L100" i="5"/>
  <c r="AQ100" i="5"/>
  <c r="AS113" i="5"/>
  <c r="J94" i="5"/>
  <c r="K106" i="5"/>
  <c r="AR113" i="5"/>
  <c r="AS99" i="5"/>
  <c r="J106" i="5"/>
  <c r="K93" i="5"/>
  <c r="L113" i="5"/>
  <c r="AS112" i="5"/>
  <c r="AR102" i="5"/>
  <c r="AR112" i="5"/>
  <c r="AR128" i="5"/>
  <c r="AR118" i="5"/>
  <c r="L124" i="5"/>
  <c r="AS125" i="5"/>
  <c r="AR99" i="5"/>
  <c r="K94" i="5"/>
  <c r="AR104" i="5"/>
  <c r="AQ105" i="5"/>
  <c r="AR114" i="5"/>
  <c r="L116" i="5"/>
  <c r="K120" i="5"/>
  <c r="AR130" i="5"/>
  <c r="AQ103" i="5"/>
  <c r="AQ113" i="5"/>
  <c r="AQ129" i="5"/>
  <c r="L99" i="5"/>
  <c r="J118" i="5"/>
  <c r="L125" i="5"/>
  <c r="J93" i="5"/>
  <c r="J96" i="5"/>
  <c r="AQ102" i="5"/>
  <c r="AQ112" i="5"/>
  <c r="J119" i="5"/>
  <c r="J122" i="5"/>
  <c r="AQ128" i="5"/>
  <c r="AQ101" i="5"/>
  <c r="J107" i="5"/>
  <c r="AR131" i="5"/>
  <c r="AM130" i="4" l="1"/>
  <c r="AL130" i="4"/>
  <c r="Q129" i="4"/>
  <c r="P129" i="4"/>
  <c r="O129" i="4"/>
  <c r="N129" i="4"/>
  <c r="H123" i="4"/>
  <c r="G123" i="4"/>
  <c r="F123" i="4"/>
  <c r="E123" i="4"/>
  <c r="D123" i="4"/>
  <c r="C123" i="4"/>
  <c r="AM128" i="4"/>
  <c r="AL128" i="4"/>
  <c r="Q127" i="4"/>
  <c r="P127" i="4"/>
  <c r="O127" i="4"/>
  <c r="N127" i="4"/>
  <c r="H121" i="4"/>
  <c r="G121" i="4"/>
  <c r="F121" i="4"/>
  <c r="E121" i="4"/>
  <c r="D121" i="4"/>
  <c r="C121" i="4"/>
  <c r="AM127" i="4"/>
  <c r="AL127" i="4"/>
  <c r="Q126" i="4"/>
  <c r="P126" i="4"/>
  <c r="O126" i="4"/>
  <c r="N126" i="4"/>
  <c r="H120" i="4"/>
  <c r="G120" i="4"/>
  <c r="F120" i="4"/>
  <c r="E120" i="4"/>
  <c r="D120" i="4"/>
  <c r="C120" i="4"/>
  <c r="AM126" i="4"/>
  <c r="AL126" i="4"/>
  <c r="Q125" i="4"/>
  <c r="P125" i="4"/>
  <c r="O125" i="4"/>
  <c r="N125" i="4"/>
  <c r="H119" i="4"/>
  <c r="G119" i="4"/>
  <c r="F119" i="4"/>
  <c r="E119" i="4"/>
  <c r="D119" i="4"/>
  <c r="C119" i="4"/>
  <c r="AM125" i="4"/>
  <c r="AL125" i="4"/>
  <c r="Q124" i="4"/>
  <c r="P124" i="4"/>
  <c r="O124" i="4"/>
  <c r="N124" i="4"/>
  <c r="H118" i="4"/>
  <c r="G118" i="4"/>
  <c r="F118" i="4"/>
  <c r="E118" i="4"/>
  <c r="D118" i="4"/>
  <c r="C118" i="4"/>
  <c r="AM117" i="4"/>
  <c r="AL117" i="4"/>
  <c r="Q116" i="4"/>
  <c r="P116" i="4"/>
  <c r="O116" i="4"/>
  <c r="N116" i="4"/>
  <c r="H110" i="4"/>
  <c r="G110" i="4"/>
  <c r="F110" i="4"/>
  <c r="E110" i="4"/>
  <c r="D110" i="4"/>
  <c r="C110" i="4"/>
  <c r="AM115" i="4"/>
  <c r="AL115" i="4"/>
  <c r="Q114" i="4"/>
  <c r="P114" i="4"/>
  <c r="O114" i="4"/>
  <c r="N114" i="4"/>
  <c r="H108" i="4"/>
  <c r="G108" i="4"/>
  <c r="F108" i="4"/>
  <c r="E108" i="4"/>
  <c r="D108" i="4"/>
  <c r="C108" i="4"/>
  <c r="AM114" i="4"/>
  <c r="AL114" i="4"/>
  <c r="Q113" i="4"/>
  <c r="P113" i="4"/>
  <c r="O113" i="4"/>
  <c r="N113" i="4"/>
  <c r="H107" i="4"/>
  <c r="G107" i="4"/>
  <c r="F107" i="4"/>
  <c r="E107" i="4"/>
  <c r="D107" i="4"/>
  <c r="C107" i="4"/>
  <c r="AM113" i="4"/>
  <c r="AL113" i="4"/>
  <c r="Q112" i="4"/>
  <c r="P112" i="4"/>
  <c r="O112" i="4"/>
  <c r="N112" i="4"/>
  <c r="H106" i="4"/>
  <c r="G106" i="4"/>
  <c r="F106" i="4"/>
  <c r="E106" i="4"/>
  <c r="D106" i="4"/>
  <c r="C106" i="4"/>
  <c r="AM112" i="4"/>
  <c r="AL112" i="4"/>
  <c r="Q111" i="4"/>
  <c r="P111" i="4"/>
  <c r="O111" i="4"/>
  <c r="N111" i="4"/>
  <c r="H105" i="4"/>
  <c r="G105" i="4"/>
  <c r="F105" i="4"/>
  <c r="E105" i="4"/>
  <c r="D105" i="4"/>
  <c r="C105" i="4"/>
  <c r="AM104" i="4"/>
  <c r="AL104" i="4"/>
  <c r="Q103" i="4"/>
  <c r="P103" i="4"/>
  <c r="O103" i="4"/>
  <c r="N103" i="4"/>
  <c r="H97" i="4"/>
  <c r="G97" i="4"/>
  <c r="F97" i="4"/>
  <c r="E97" i="4"/>
  <c r="D97" i="4"/>
  <c r="C97" i="4"/>
  <c r="AM102" i="4"/>
  <c r="AL102" i="4"/>
  <c r="Q101" i="4"/>
  <c r="P101" i="4"/>
  <c r="O101" i="4"/>
  <c r="N101" i="4"/>
  <c r="H95" i="4"/>
  <c r="G95" i="4"/>
  <c r="F95" i="4"/>
  <c r="E95" i="4"/>
  <c r="D95" i="4"/>
  <c r="C95" i="4"/>
  <c r="AM101" i="4"/>
  <c r="AL101" i="4"/>
  <c r="Q100" i="4"/>
  <c r="P100" i="4"/>
  <c r="O100" i="4"/>
  <c r="N100" i="4"/>
  <c r="H94" i="4"/>
  <c r="G94" i="4"/>
  <c r="F94" i="4"/>
  <c r="E94" i="4"/>
  <c r="D94" i="4"/>
  <c r="C94" i="4"/>
  <c r="AM100" i="4"/>
  <c r="AL100" i="4"/>
  <c r="Q99" i="4"/>
  <c r="P99" i="4"/>
  <c r="O99" i="4"/>
  <c r="N99" i="4"/>
  <c r="H93" i="4"/>
  <c r="G93" i="4"/>
  <c r="F93" i="4"/>
  <c r="E93" i="4"/>
  <c r="D93" i="4"/>
  <c r="C93" i="4"/>
  <c r="AM99" i="4"/>
  <c r="AL99" i="4"/>
  <c r="Q98" i="4"/>
  <c r="P98" i="4"/>
  <c r="O98" i="4"/>
  <c r="N98" i="4"/>
  <c r="H92" i="4"/>
  <c r="G92" i="4"/>
  <c r="F92" i="4"/>
  <c r="E92" i="4"/>
  <c r="D92" i="4"/>
  <c r="C92" i="4"/>
  <c r="K48" i="4"/>
  <c r="J48" i="4"/>
  <c r="K40" i="4"/>
  <c r="J40" i="4"/>
  <c r="K47" i="4"/>
  <c r="J47" i="4"/>
  <c r="K39" i="4"/>
  <c r="J39" i="4"/>
  <c r="K33" i="4"/>
  <c r="J33" i="4"/>
  <c r="K25" i="4"/>
  <c r="J25" i="4"/>
  <c r="K32" i="4"/>
  <c r="J32" i="4"/>
  <c r="K24" i="4"/>
  <c r="J24" i="4"/>
  <c r="Q18" i="4"/>
  <c r="P18" i="4"/>
  <c r="Q17" i="4"/>
  <c r="P17" i="4"/>
  <c r="Q11" i="4"/>
  <c r="P11" i="4"/>
  <c r="Q10" i="4"/>
  <c r="P10" i="4"/>
  <c r="P117" i="4" l="1"/>
  <c r="H96" i="4"/>
  <c r="E98" i="4"/>
  <c r="P115" i="4"/>
  <c r="AQ100" i="4"/>
  <c r="AO101" i="4"/>
  <c r="L111" i="4"/>
  <c r="L113" i="4"/>
  <c r="G96" i="4"/>
  <c r="D98" i="4"/>
  <c r="C124" i="4"/>
  <c r="N115" i="4"/>
  <c r="AO115" i="4" s="1"/>
  <c r="Q102" i="4"/>
  <c r="N104" i="4"/>
  <c r="Q117" i="4"/>
  <c r="AL103" i="4"/>
  <c r="F124" i="4"/>
  <c r="L127" i="4"/>
  <c r="N117" i="4"/>
  <c r="AQ117" i="4" s="1"/>
  <c r="AL105" i="4"/>
  <c r="K93" i="4"/>
  <c r="K97" i="4"/>
  <c r="K119" i="4"/>
  <c r="D122" i="4"/>
  <c r="F98" i="4"/>
  <c r="K95" i="4"/>
  <c r="AL131" i="4"/>
  <c r="AQ127" i="4"/>
  <c r="O104" i="4"/>
  <c r="D124" i="4"/>
  <c r="AM103" i="4"/>
  <c r="P104" i="4"/>
  <c r="P128" i="4"/>
  <c r="E124" i="4"/>
  <c r="L112" i="4"/>
  <c r="L125" i="4"/>
  <c r="Q128" i="4"/>
  <c r="AQ99" i="4"/>
  <c r="L114" i="4"/>
  <c r="L116" i="4"/>
  <c r="L124" i="4"/>
  <c r="AL129" i="4"/>
  <c r="G124" i="4"/>
  <c r="AQ101" i="4"/>
  <c r="L126" i="4"/>
  <c r="L129" i="4"/>
  <c r="O102" i="4"/>
  <c r="G122" i="4"/>
  <c r="Q104" i="4"/>
  <c r="E96" i="4"/>
  <c r="AM105" i="4"/>
  <c r="AM129" i="4"/>
  <c r="H124" i="4"/>
  <c r="L99" i="4"/>
  <c r="G98" i="4"/>
  <c r="F96" i="4"/>
  <c r="C98" i="4"/>
  <c r="C122" i="4"/>
  <c r="L98" i="4"/>
  <c r="L101" i="4"/>
  <c r="K105" i="4"/>
  <c r="L100" i="4"/>
  <c r="D96" i="4"/>
  <c r="AQ112" i="4"/>
  <c r="AO113" i="4"/>
  <c r="K107" i="4"/>
  <c r="E122" i="4"/>
  <c r="P130" i="4"/>
  <c r="AQ114" i="4"/>
  <c r="Q115" i="4"/>
  <c r="N102" i="4"/>
  <c r="AQ102" i="4" s="1"/>
  <c r="F122" i="4"/>
  <c r="Q130" i="4"/>
  <c r="L103" i="4"/>
  <c r="AQ126" i="4"/>
  <c r="K121" i="4"/>
  <c r="K123" i="4"/>
  <c r="P102" i="4"/>
  <c r="H98" i="4"/>
  <c r="H122" i="4"/>
  <c r="AO99" i="4"/>
  <c r="AQ113" i="4"/>
  <c r="AQ125" i="4"/>
  <c r="AM131" i="4"/>
  <c r="AM118" i="4"/>
  <c r="J92" i="4"/>
  <c r="J94" i="4"/>
  <c r="J106" i="4"/>
  <c r="J108" i="4"/>
  <c r="C109" i="4"/>
  <c r="J110" i="4"/>
  <c r="C111" i="4"/>
  <c r="J118" i="4"/>
  <c r="J120" i="4"/>
  <c r="K92" i="4"/>
  <c r="K94" i="4"/>
  <c r="K106" i="4"/>
  <c r="K108" i="4"/>
  <c r="D109" i="4"/>
  <c r="AL116" i="4"/>
  <c r="K110" i="4"/>
  <c r="D111" i="4"/>
  <c r="AL118" i="4"/>
  <c r="K118" i="4"/>
  <c r="K120" i="4"/>
  <c r="E109" i="4"/>
  <c r="AM116" i="4"/>
  <c r="E111" i="4"/>
  <c r="AO100" i="4"/>
  <c r="AO104" i="4"/>
  <c r="AO112" i="4"/>
  <c r="AO114" i="4"/>
  <c r="F109" i="4"/>
  <c r="F111" i="4"/>
  <c r="AO126" i="4"/>
  <c r="N128" i="4"/>
  <c r="AO128" i="4" s="1"/>
  <c r="N130" i="4"/>
  <c r="AO130" i="4" s="1"/>
  <c r="AP100" i="4"/>
  <c r="AP112" i="4"/>
  <c r="AP114" i="4"/>
  <c r="G109" i="4"/>
  <c r="G111" i="4"/>
  <c r="AP126" i="4"/>
  <c r="O128" i="4"/>
  <c r="O130" i="4"/>
  <c r="H109" i="4"/>
  <c r="H111" i="4"/>
  <c r="J93" i="4"/>
  <c r="J95" i="4"/>
  <c r="C96" i="4"/>
  <c r="J97" i="4"/>
  <c r="J105" i="4"/>
  <c r="J107" i="4"/>
  <c r="J119" i="4"/>
  <c r="J121" i="4"/>
  <c r="J123" i="4"/>
  <c r="AO125" i="4"/>
  <c r="AO127" i="4"/>
  <c r="AP101" i="4"/>
  <c r="AP99" i="4"/>
  <c r="AP113" i="4"/>
  <c r="O115" i="4"/>
  <c r="O117" i="4"/>
  <c r="AP125" i="4"/>
  <c r="AP127" i="4"/>
  <c r="AQ115" i="4" l="1"/>
  <c r="AQ130" i="4"/>
  <c r="AP115" i="4"/>
  <c r="AP104" i="4"/>
  <c r="AP130" i="4"/>
  <c r="AQ104" i="4"/>
  <c r="AQ128" i="4"/>
  <c r="AO102" i="4"/>
  <c r="AP102" i="4"/>
  <c r="AO117" i="4"/>
  <c r="AP117" i="4"/>
  <c r="AP128" i="4"/>
  <c r="L130" i="4"/>
  <c r="AP105" i="4"/>
  <c r="J122" i="4"/>
  <c r="J124" i="4"/>
  <c r="K124" i="4"/>
  <c r="AO118" i="4"/>
  <c r="K98" i="4"/>
  <c r="AQ103" i="4"/>
  <c r="AO105" i="4"/>
  <c r="L128" i="4"/>
  <c r="AQ116" i="4"/>
  <c r="AP118" i="4"/>
  <c r="AO103" i="4"/>
  <c r="AP103" i="4"/>
  <c r="AQ105" i="4"/>
  <c r="AQ118" i="4"/>
  <c r="K122" i="4"/>
  <c r="L104" i="4"/>
  <c r="J98" i="4"/>
  <c r="AQ129" i="4"/>
  <c r="AP129" i="4"/>
  <c r="AO129" i="4"/>
  <c r="L115" i="4"/>
  <c r="K109" i="4"/>
  <c r="J109" i="4"/>
  <c r="AO116" i="4"/>
  <c r="L102" i="4"/>
  <c r="K96" i="4"/>
  <c r="J96" i="4"/>
  <c r="AP116" i="4"/>
  <c r="AQ131" i="4"/>
  <c r="AP131" i="4"/>
  <c r="AO131" i="4"/>
  <c r="L117" i="4"/>
  <c r="K111" i="4"/>
  <c r="J111" i="4"/>
</calcChain>
</file>

<file path=xl/sharedStrings.xml><?xml version="1.0" encoding="utf-8"?>
<sst xmlns="http://schemas.openxmlformats.org/spreadsheetml/2006/main" count="350" uniqueCount="80">
  <si>
    <t>Purple/Red (n=6)</t>
  </si>
  <si>
    <t xml:space="preserve">STATISTICS p value </t>
  </si>
  <si>
    <t>AVG</t>
  </si>
  <si>
    <t>SEM</t>
  </si>
  <si>
    <t>std</t>
  </si>
  <si>
    <t>baseline vs. 1mo pMI</t>
  </si>
  <si>
    <t>RV EDV (mL)</t>
  </si>
  <si>
    <t>0.399*</t>
  </si>
  <si>
    <t>0.190*</t>
  </si>
  <si>
    <t>0.340*</t>
  </si>
  <si>
    <t>* Mann-Whitney Rank Sum Test performed = normality test failed</t>
  </si>
  <si>
    <t>RV ESV (mL)</t>
  </si>
  <si>
    <t>0.303*</t>
  </si>
  <si>
    <t>8186**</t>
  </si>
  <si>
    <t>7705**</t>
  </si>
  <si>
    <t>0.708*</t>
  </si>
  <si>
    <t>0.574*</t>
  </si>
  <si>
    <t>0.512*</t>
  </si>
  <si>
    <t>3mo pTX</t>
  </si>
  <si>
    <t>Green (n=6)</t>
  </si>
  <si>
    <t>Green vs Purple/Red</t>
  </si>
  <si>
    <t>STATISTICS p value</t>
  </si>
  <si>
    <t>6mo pTX</t>
  </si>
  <si>
    <t>SIGNIFICANT</t>
  </si>
  <si>
    <t>0.026*</t>
  </si>
  <si>
    <t>.004*</t>
  </si>
  <si>
    <t>.261*</t>
  </si>
  <si>
    <t>0.019*</t>
  </si>
  <si>
    <t>LV EDV (mL)</t>
  </si>
  <si>
    <t>LV Myocard Mass ED (g)</t>
  </si>
  <si>
    <t>Sigma Plot Statistics</t>
  </si>
  <si>
    <t>LV EF (%)</t>
  </si>
  <si>
    <t>0.049*</t>
  </si>
  <si>
    <t>0.004*</t>
  </si>
  <si>
    <t>0.003*</t>
  </si>
  <si>
    <t>LV ESV (mL)</t>
  </si>
  <si>
    <t>0.135**</t>
  </si>
  <si>
    <t>&lt;0.001*</t>
  </si>
  <si>
    <t>** Welch's Test used = equal variance test failed</t>
  </si>
  <si>
    <t>LV Mass : Volume Ratio (ED)</t>
  </si>
  <si>
    <t>LV Myocardial Mass ES (g)</t>
  </si>
  <si>
    <t>LV Mass : Volume Ratio (ES)</t>
  </si>
  <si>
    <t>Swine LV  MRI data % Change</t>
  </si>
  <si>
    <t>% CHANGE</t>
  </si>
  <si>
    <t>Baseline vs 1 Month Post MI</t>
  </si>
  <si>
    <t>Baseline vs 6 Month Post TX</t>
  </si>
  <si>
    <t>1 Month Post MI vs 6 Month Post TX</t>
  </si>
  <si>
    <t>t-test</t>
  </si>
  <si>
    <r>
      <t>LV Myocard Mass ED (g)</t>
    </r>
    <r>
      <rPr>
        <b/>
        <sz val="11"/>
        <color theme="1"/>
        <rFont val="Calibri"/>
        <family val="2"/>
        <scheme val="minor"/>
      </rPr>
      <t xml:space="preserve"> </t>
    </r>
  </si>
  <si>
    <t>not using this parameter  see LV % change and diff tab</t>
  </si>
  <si>
    <t>0.075*</t>
  </si>
  <si>
    <t>0.454*</t>
  </si>
  <si>
    <t>Data verified by:</t>
  </si>
  <si>
    <t>BASELINE</t>
  </si>
  <si>
    <t>Swine number</t>
  </si>
  <si>
    <t>updated 10.08.2023</t>
  </si>
  <si>
    <t>Baseline (n=12)</t>
  </si>
  <si>
    <t xml:space="preserve">1-Month Post Myocardial Infarction (**7.5mo  pMI)  </t>
  </si>
  <si>
    <t>1-month post Myocardial Infarction (n=12)</t>
  </si>
  <si>
    <t>6 Month Post Treatment - CONTROL</t>
  </si>
  <si>
    <t>6 Month Post Treatment - PATCH</t>
  </si>
  <si>
    <t>CONTROL (n=6)</t>
  </si>
  <si>
    <t>3 Month Post Treatment - CONTROL</t>
  </si>
  <si>
    <t>3 Month Post Treatment - PATCH</t>
  </si>
  <si>
    <t>Patch (n=6)</t>
  </si>
  <si>
    <t>baseline vs 6mo pTX PATCH</t>
  </si>
  <si>
    <t>CONTROL vs PATCH</t>
  </si>
  <si>
    <t>baseline vs. 3mopTX CONTROL</t>
  </si>
  <si>
    <t>1mo pMI vs.</t>
  </si>
  <si>
    <t>3mo pTX CONTROL</t>
  </si>
  <si>
    <t>3mo pTX PATCH</t>
  </si>
  <si>
    <t xml:space="preserve">1mo pMI vs. </t>
  </si>
  <si>
    <t>6mo pTX CONTROL</t>
  </si>
  <si>
    <t>baseline vs. 6mopTX CONTROL</t>
  </si>
  <si>
    <t>6mo pTX PATCH</t>
  </si>
  <si>
    <t>baseline vs. 3mo pTX PATCH</t>
  </si>
  <si>
    <t xml:space="preserve">3mo pMI CONTROL vs. </t>
  </si>
  <si>
    <t xml:space="preserve">3mo pMI PATCH vs. </t>
  </si>
  <si>
    <t xml:space="preserve">Figure 3 Magnetic Resonance Imaging Right Ventricular Volume Parameters </t>
  </si>
  <si>
    <t xml:space="preserve">Figure 2 Magnetic Resonance Imaging Left Ventricular Volume Parameters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</si>
</sst>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2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9" fillId="0" borderId="0"/>
    <xf numFmtId="0" fontId="1" fillId="0" borderId="0"/>
    <xf numFmtId="0" fontId="9" fillId="4" borderId="0" applyNumberFormat="0" applyBorder="0" applyAlignment="0" applyProtection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horizontal="center"/>
    </xf>
    <xf numFmtId="0" fontId="1" fillId="0" borderId="0" xfId="2"/>
    <xf numFmtId="0" fontId="1" fillId="0" borderId="0" xfId="2" applyAlignment="1">
      <alignment horizontal="center"/>
    </xf>
    <xf numFmtId="0" fontId="1" fillId="0" borderId="0" xfId="3"/>
    <xf numFmtId="0" fontId="1" fillId="0" borderId="0" xfId="4" applyFill="1" applyBorder="1"/>
    <xf numFmtId="0" fontId="1" fillId="0" borderId="0" xfId="5" applyFill="1" applyBorder="1"/>
    <xf numFmtId="0" fontId="1" fillId="0" borderId="0" xfId="6" applyFill="1" applyBorder="1"/>
    <xf numFmtId="0" fontId="1" fillId="0" borderId="0" xfId="7" applyFill="1" applyBorder="1"/>
    <xf numFmtId="2" fontId="1" fillId="0" borderId="0" xfId="1" applyNumberFormat="1" applyAlignment="1">
      <alignment horizontal="center"/>
    </xf>
    <xf numFmtId="2" fontId="3" fillId="0" borderId="0" xfId="1" applyNumberFormat="1" applyFont="1" applyAlignment="1">
      <alignment horizontal="center"/>
    </xf>
    <xf numFmtId="0" fontId="5" fillId="0" borderId="0" xfId="3" applyFont="1" applyAlignment="1">
      <alignment horizontal="right" vertical="center"/>
    </xf>
    <xf numFmtId="2" fontId="1" fillId="0" borderId="0" xfId="9" applyNumberFormat="1" applyFill="1" applyBorder="1" applyAlignment="1">
      <alignment horizontal="center"/>
    </xf>
    <xf numFmtId="0" fontId="3" fillId="9" borderId="0" xfId="1" applyFont="1" applyFill="1" applyAlignment="1">
      <alignment horizontal="center"/>
    </xf>
    <xf numFmtId="0" fontId="3" fillId="9" borderId="0" xfId="2" applyFont="1" applyFill="1" applyAlignment="1">
      <alignment horizontal="center"/>
    </xf>
    <xf numFmtId="2" fontId="1" fillId="0" borderId="0" xfId="17" applyNumberFormat="1" applyFont="1" applyFill="1" applyBorder="1" applyAlignment="1">
      <alignment horizontal="center"/>
    </xf>
    <xf numFmtId="2" fontId="1" fillId="0" borderId="0" xfId="24" applyNumberFormat="1" applyFill="1" applyBorder="1" applyAlignment="1">
      <alignment horizontal="center"/>
    </xf>
    <xf numFmtId="2" fontId="1" fillId="0" borderId="0" xfId="10" applyNumberFormat="1" applyFill="1" applyBorder="1" applyAlignment="1">
      <alignment horizontal="center"/>
    </xf>
    <xf numFmtId="2" fontId="0" fillId="0" borderId="0" xfId="24" applyNumberFormat="1" applyFont="1" applyFill="1" applyBorder="1" applyAlignment="1">
      <alignment horizontal="center"/>
    </xf>
    <xf numFmtId="2" fontId="3" fillId="0" borderId="0" xfId="9" applyNumberFormat="1" applyFont="1" applyFill="1" applyBorder="1" applyAlignment="1">
      <alignment horizontal="center"/>
    </xf>
    <xf numFmtId="164" fontId="5" fillId="0" borderId="6" xfId="2" applyNumberFormat="1" applyFont="1" applyBorder="1" applyAlignment="1">
      <alignment horizontal="center"/>
    </xf>
    <xf numFmtId="164" fontId="5" fillId="0" borderId="10" xfId="2" applyNumberFormat="1" applyFont="1" applyBorder="1" applyAlignment="1">
      <alignment horizontal="center"/>
    </xf>
    <xf numFmtId="0" fontId="3" fillId="0" borderId="0" xfId="2" applyFont="1" applyAlignment="1">
      <alignment horizontal="center"/>
    </xf>
    <xf numFmtId="0" fontId="1" fillId="0" borderId="0" xfId="26"/>
    <xf numFmtId="0" fontId="3" fillId="0" borderId="0" xfId="26" applyFont="1"/>
    <xf numFmtId="0" fontId="4" fillId="0" borderId="0" xfId="2" applyFont="1"/>
    <xf numFmtId="0" fontId="1" fillId="0" borderId="0" xfId="26" applyAlignment="1">
      <alignment horizontal="center"/>
    </xf>
    <xf numFmtId="0" fontId="4" fillId="0" borderId="0" xfId="26" applyFont="1"/>
    <xf numFmtId="0" fontId="4" fillId="0" borderId="14" xfId="26" applyFont="1" applyBorder="1"/>
    <xf numFmtId="0" fontId="1" fillId="0" borderId="14" xfId="26" applyBorder="1"/>
    <xf numFmtId="0" fontId="10" fillId="0" borderId="0" xfId="26" applyFont="1"/>
    <xf numFmtId="0" fontId="1" fillId="0" borderId="0" xfId="1"/>
    <xf numFmtId="0" fontId="3" fillId="0" borderId="0" xfId="1" applyFont="1" applyAlignment="1">
      <alignment horizontal="center"/>
    </xf>
    <xf numFmtId="0" fontId="11" fillId="0" borderId="0" xfId="16" applyFont="1" applyAlignment="1">
      <alignment horizontal="center"/>
    </xf>
    <xf numFmtId="0" fontId="3" fillId="0" borderId="0" xfId="1" applyFont="1"/>
    <xf numFmtId="0" fontId="3" fillId="0" borderId="0" xfId="2" applyFont="1"/>
    <xf numFmtId="2" fontId="1" fillId="0" borderId="0" xfId="2" applyNumberFormat="1" applyAlignment="1">
      <alignment horizontal="center"/>
    </xf>
    <xf numFmtId="0" fontId="1" fillId="0" borderId="0" xfId="18" applyAlignment="1">
      <alignment horizontal="center"/>
    </xf>
    <xf numFmtId="2" fontId="3" fillId="0" borderId="0" xfId="2" applyNumberFormat="1" applyFont="1" applyAlignment="1">
      <alignment horizontal="center"/>
    </xf>
    <xf numFmtId="2" fontId="1" fillId="0" borderId="0" xfId="2" applyNumberFormat="1"/>
    <xf numFmtId="2" fontId="1" fillId="0" borderId="0" xfId="18" applyNumberFormat="1" applyAlignment="1">
      <alignment horizontal="center"/>
    </xf>
    <xf numFmtId="0" fontId="6" fillId="0" borderId="0" xfId="1" applyFont="1" applyAlignment="1">
      <alignment horizontal="center"/>
    </xf>
    <xf numFmtId="0" fontId="1" fillId="0" borderId="0" xfId="4" applyFill="1" applyBorder="1" applyAlignment="1">
      <alignment horizontal="center"/>
    </xf>
    <xf numFmtId="0" fontId="1" fillId="0" borderId="0" xfId="5" applyFill="1" applyBorder="1" applyAlignment="1">
      <alignment horizontal="center"/>
    </xf>
    <xf numFmtId="0" fontId="1" fillId="0" borderId="0" xfId="6" applyFill="1" applyBorder="1" applyAlignment="1">
      <alignment horizontal="center"/>
    </xf>
    <xf numFmtId="0" fontId="1" fillId="0" borderId="0" xfId="7" applyFill="1" applyBorder="1" applyAlignment="1">
      <alignment horizontal="center"/>
    </xf>
    <xf numFmtId="2" fontId="1" fillId="0" borderId="0" xfId="25" applyNumberFormat="1" applyAlignment="1">
      <alignment horizontal="center"/>
    </xf>
    <xf numFmtId="2" fontId="1" fillId="0" borderId="0" xfId="26" applyNumberFormat="1" applyAlignment="1">
      <alignment horizontal="center"/>
    </xf>
    <xf numFmtId="2" fontId="1" fillId="0" borderId="0" xfId="27" quotePrefix="1" applyNumberFormat="1" applyAlignment="1">
      <alignment horizontal="center"/>
    </xf>
    <xf numFmtId="0" fontId="1" fillId="0" borderId="13" xfId="1" applyBorder="1"/>
    <xf numFmtId="0" fontId="1" fillId="0" borderId="13" xfId="1" applyBorder="1" applyAlignment="1">
      <alignment horizontal="center"/>
    </xf>
    <xf numFmtId="0" fontId="4" fillId="0" borderId="0" xfId="1" applyFont="1"/>
    <xf numFmtId="2" fontId="1" fillId="0" borderId="6" xfId="1" applyNumberFormat="1" applyBorder="1" applyAlignment="1">
      <alignment horizontal="center"/>
    </xf>
    <xf numFmtId="2" fontId="1" fillId="0" borderId="7" xfId="1" applyNumberFormat="1" applyBorder="1" applyAlignment="1">
      <alignment horizontal="center"/>
    </xf>
    <xf numFmtId="0" fontId="1" fillId="0" borderId="4" xfId="1" applyBorder="1"/>
    <xf numFmtId="2" fontId="1" fillId="0" borderId="10" xfId="1" applyNumberFormat="1" applyBorder="1" applyAlignment="1">
      <alignment horizontal="center"/>
    </xf>
    <xf numFmtId="0" fontId="1" fillId="0" borderId="2" xfId="1" applyBorder="1"/>
    <xf numFmtId="0" fontId="1" fillId="0" borderId="12" xfId="1" applyBorder="1" applyAlignment="1">
      <alignment horizontal="center"/>
    </xf>
    <xf numFmtId="0" fontId="1" fillId="0" borderId="12" xfId="1" applyBorder="1"/>
    <xf numFmtId="0" fontId="1" fillId="0" borderId="3" xfId="1" applyBorder="1"/>
    <xf numFmtId="0" fontId="3" fillId="0" borderId="4" xfId="1" applyFont="1" applyBorder="1" applyAlignment="1">
      <alignment horizontal="center"/>
    </xf>
    <xf numFmtId="0" fontId="1" fillId="0" borderId="5" xfId="1" applyBorder="1"/>
    <xf numFmtId="0" fontId="3" fillId="0" borderId="4" xfId="1" applyFont="1" applyBorder="1"/>
    <xf numFmtId="0" fontId="7" fillId="0" borderId="0" xfId="1" applyFont="1" applyAlignment="1">
      <alignment horizontal="left"/>
    </xf>
    <xf numFmtId="0" fontId="1" fillId="0" borderId="8" xfId="1" applyBorder="1"/>
    <xf numFmtId="0" fontId="1" fillId="0" borderId="14" xfId="1" applyBorder="1" applyAlignment="1">
      <alignment horizontal="center"/>
    </xf>
    <xf numFmtId="0" fontId="1" fillId="0" borderId="14" xfId="1" applyBorder="1"/>
    <xf numFmtId="0" fontId="1" fillId="0" borderId="9" xfId="1" applyBorder="1"/>
    <xf numFmtId="0" fontId="3" fillId="0" borderId="11" xfId="2" applyFont="1" applyBorder="1"/>
    <xf numFmtId="0" fontId="3" fillId="0" borderId="11" xfId="1" applyFont="1" applyBorder="1" applyAlignment="1">
      <alignment horizontal="center"/>
    </xf>
    <xf numFmtId="0" fontId="3" fillId="0" borderId="11" xfId="2" applyFont="1" applyBorder="1" applyAlignment="1">
      <alignment horizontal="center"/>
    </xf>
    <xf numFmtId="2" fontId="1" fillId="0" borderId="0" xfId="3" applyNumberFormat="1" applyAlignment="1">
      <alignment horizontal="center"/>
    </xf>
    <xf numFmtId="0" fontId="1" fillId="0" borderId="0" xfId="3" applyAlignment="1">
      <alignment horizontal="center"/>
    </xf>
    <xf numFmtId="0" fontId="3" fillId="9" borderId="0" xfId="2" applyFont="1" applyFill="1"/>
    <xf numFmtId="0" fontId="3" fillId="0" borderId="0" xfId="16" applyFont="1"/>
    <xf numFmtId="165" fontId="3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18" applyFont="1"/>
    <xf numFmtId="2" fontId="1" fillId="0" borderId="0" xfId="18" applyNumberFormat="1"/>
    <xf numFmtId="2" fontId="1" fillId="0" borderId="0" xfId="18" applyNumberFormat="1" applyAlignment="1">
      <alignment horizontal="right"/>
    </xf>
    <xf numFmtId="2" fontId="1" fillId="0" borderId="0" xfId="2" applyNumberFormat="1" applyAlignment="1">
      <alignment horizontal="right"/>
    </xf>
    <xf numFmtId="2" fontId="1" fillId="0" borderId="0" xfId="18" quotePrefix="1" applyNumberFormat="1" applyAlignment="1">
      <alignment horizontal="right"/>
    </xf>
    <xf numFmtId="0" fontId="8" fillId="9" borderId="0" xfId="2" applyFont="1" applyFill="1" applyAlignment="1">
      <alignment horizontal="center"/>
    </xf>
    <xf numFmtId="0" fontId="5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0" xfId="1" applyFont="1" applyAlignment="1">
      <alignment horizontal="center"/>
    </xf>
  </cellXfs>
  <cellStyles count="28">
    <cellStyle name="20% - Accent2 2 4" xfId="17" xr:uid="{16EBDF10-55BA-42F3-B697-6EA2AE5E8EB8}"/>
    <cellStyle name="20% - Accent2 2 5 2 2" xfId="4" xr:uid="{BF788473-F006-4FFE-93D7-4CD2017FD4B0}"/>
    <cellStyle name="20% - Accent2 2 5 2 3" xfId="20" xr:uid="{87314342-9402-4973-BE26-D0868EBA9D30}"/>
    <cellStyle name="20% - Accent4 2 4 2" xfId="24" xr:uid="{D0987573-101B-4BB3-8517-F88A4B174C9B}"/>
    <cellStyle name="20% - Accent4 2 4 3 2" xfId="5" xr:uid="{13F7127D-DAD4-43DE-BBC0-7287CCFEF5AF}"/>
    <cellStyle name="20% - Accent4 2 4 3 3" xfId="21" xr:uid="{05021483-E8B8-4AA3-A07A-AD7807365FE6}"/>
    <cellStyle name="20% - Accent5 2 4 2" xfId="9" xr:uid="{8B25297D-B4AD-47C3-A922-0C67EBA6586F}"/>
    <cellStyle name="20% - Accent5 2 4 3 2" xfId="7" xr:uid="{64793EBE-A992-40A4-8E69-5309FA2B3E6B}"/>
    <cellStyle name="20% - Accent5 2 4 3 3" xfId="23" xr:uid="{E70339B2-F89F-468C-91CB-0E31685E087A}"/>
    <cellStyle name="20% - Accent6 2 5 2" xfId="12" xr:uid="{69D79DC2-9A6A-4BD3-9141-CE592C7ED7AD}"/>
    <cellStyle name="40% - Accent1 2 3 2" xfId="14" xr:uid="{AD6C6165-2B33-47B4-97D2-DA5B08921B54}"/>
    <cellStyle name="40% - Accent3 2 4 2 2" xfId="10" xr:uid="{FB805D93-D238-484E-8014-ED455C4F56FB}"/>
    <cellStyle name="40% - Accent3 2 5 2 2" xfId="6" xr:uid="{C9332482-47F2-47B8-975E-5889E98B7580}"/>
    <cellStyle name="40% - Accent3 2 5 2 3" xfId="22" xr:uid="{FE3299CE-3545-46E2-A10A-6832306352B4}"/>
    <cellStyle name="Normal" xfId="0" builtinId="0"/>
    <cellStyle name="Normal 2" xfId="15" xr:uid="{5CF5E05F-6EE0-4A1B-B0DE-8378182818D8}"/>
    <cellStyle name="Normal 2 2 3 2" xfId="25" xr:uid="{3CEE1822-6CAD-46EB-9AC7-5CD31C67603D}"/>
    <cellStyle name="Normal 2 2 3 2 2" xfId="26" xr:uid="{0DEE97A0-0C11-4A4C-9613-B831F92384CE}"/>
    <cellStyle name="Normal 2 3 2 2" xfId="8" xr:uid="{2F75ADE2-3052-4504-B446-0CEC047AB381}"/>
    <cellStyle name="Normal 2 3 2 2 2" xfId="18" xr:uid="{B02772F5-1DDB-415A-9CF0-F9DE5193F909}"/>
    <cellStyle name="Normal 2 3 3" xfId="27" xr:uid="{0831D2FE-60E9-4D77-B149-6B97FF72A3B7}"/>
    <cellStyle name="Normal 2 4 2 2" xfId="3" xr:uid="{A4B690E5-73B5-4A6B-941F-6075D9B81518}"/>
    <cellStyle name="Normal 2 4 2 3" xfId="19" xr:uid="{E84BECAB-838D-47D3-B6A1-7E97A73BE488}"/>
    <cellStyle name="Normal 3 4" xfId="16" xr:uid="{7CC1EDE9-3AFE-4584-A99F-DC21BE153BF5}"/>
    <cellStyle name="Normal 5 2 2" xfId="1" xr:uid="{5F071439-5DEB-4E6D-A703-9696F16B555C}"/>
    <cellStyle name="Normal 5 2 2 2" xfId="2" xr:uid="{95AE37CE-2775-46F1-9504-30120AB858D6}"/>
    <cellStyle name="Note 2 3 2" xfId="13" xr:uid="{FDE6BEC3-51AB-466E-BF2C-CAEFFA9EE637}"/>
    <cellStyle name="Warning Text 2" xfId="11" xr:uid="{D9CE021F-2A97-4F37-ADCA-B984FB2390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60</xdr:col>
      <xdr:colOff>0</xdr:colOff>
      <xdr:row>2</xdr:row>
      <xdr:rowOff>0</xdr:rowOff>
    </xdr:from>
    <xdr:to>
      <xdr:col>64</xdr:col>
      <xdr:colOff>548549</xdr:colOff>
      <xdr:row>11</xdr:row>
      <xdr:rowOff>31400</xdr:rowOff>
    </xdr:to>
    <xdr:pic>
      <xdr:nvPicPr>
        <xdr:cNvPr id="2" name="Picture 1" descr="A graph of different sizes and colors&#10;&#10;Description automatically generated with medium confidence">
          <a:extLst>
            <a:ext uri="{FF2B5EF4-FFF2-40B4-BE49-F238E27FC236}">
              <a16:creationId xmlns:a16="http://schemas.microsoft.com/office/drawing/2014/main" id="{4D9180A7-7808-D9FB-6D25-4C259023F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90765" y="437372"/>
          <a:ext cx="2997835" cy="1858645"/>
        </a:xfrm>
        <a:prstGeom prst="rect">
          <a:avLst/>
        </a:prstGeom>
      </xdr:spPr>
    </xdr:pic>
    <xdr:clientData/>
  </xdr:twoCellAnchor>
  <xdr:twoCellAnchor editAs="oneCell">
    <xdr:from>
      <xdr:col>60</xdr:col>
      <xdr:colOff>0</xdr:colOff>
      <xdr:row>14</xdr:row>
      <xdr:rowOff>0</xdr:rowOff>
    </xdr:from>
    <xdr:to>
      <xdr:col>64</xdr:col>
      <xdr:colOff>402499</xdr:colOff>
      <xdr:row>23</xdr:row>
      <xdr:rowOff>31400</xdr:rowOff>
    </xdr:to>
    <xdr:pic>
      <xdr:nvPicPr>
        <xdr:cNvPr id="3" name="Picture 2" descr="A graph of different levels of systolic volume&#10;&#10;Description automatically generated">
          <a:extLst>
            <a:ext uri="{FF2B5EF4-FFF2-40B4-BE49-F238E27FC236}">
              <a16:creationId xmlns:a16="http://schemas.microsoft.com/office/drawing/2014/main" id="{5BCC955C-B007-4574-A84B-787444D54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90765" y="2906097"/>
          <a:ext cx="2851785" cy="18586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0</xdr:colOff>
      <xdr:row>4</xdr:row>
      <xdr:rowOff>0</xdr:rowOff>
    </xdr:from>
    <xdr:to>
      <xdr:col>67</xdr:col>
      <xdr:colOff>577364</xdr:colOff>
      <xdr:row>13</xdr:row>
      <xdr:rowOff>28724</xdr:rowOff>
    </xdr:to>
    <xdr:pic>
      <xdr:nvPicPr>
        <xdr:cNvPr id="2" name="Picture 1" descr="A graph of a number of diastolic volume&#10;&#10;Description automatically generated">
          <a:extLst>
            <a:ext uri="{FF2B5EF4-FFF2-40B4-BE49-F238E27FC236}">
              <a16:creationId xmlns:a16="http://schemas.microsoft.com/office/drawing/2014/main" id="{BDFA9958-8385-C7F5-F02C-95DF5FCAD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60794" y="829235"/>
          <a:ext cx="2997835" cy="1877695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15</xdr:row>
      <xdr:rowOff>0</xdr:rowOff>
    </xdr:from>
    <xdr:to>
      <xdr:col>67</xdr:col>
      <xdr:colOff>479574</xdr:colOff>
      <xdr:row>24</xdr:row>
      <xdr:rowOff>87705</xdr:rowOff>
    </xdr:to>
    <xdr:pic>
      <xdr:nvPicPr>
        <xdr:cNvPr id="3" name="Picture 2" descr="A graph of different sizes and colors&#10;&#10;Description automatically generated">
          <a:extLst>
            <a:ext uri="{FF2B5EF4-FFF2-40B4-BE49-F238E27FC236}">
              <a16:creationId xmlns:a16="http://schemas.microsoft.com/office/drawing/2014/main" id="{E948EF50-AB2F-6249-E838-58847C738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60794" y="3059206"/>
          <a:ext cx="2900045" cy="1869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3EFBD-5AFC-4A00-86D5-F134921336D6}">
  <sheetPr>
    <pageSetUpPr fitToPage="1"/>
  </sheetPr>
  <dimension ref="A1:BW136"/>
  <sheetViews>
    <sheetView tabSelected="1" zoomScale="98" zoomScaleNormal="98" workbookViewId="0">
      <selection activeCell="B2" sqref="B2"/>
    </sheetView>
  </sheetViews>
  <sheetFormatPr defaultRowHeight="15" x14ac:dyDescent="0.25"/>
  <cols>
    <col min="1" max="1" width="9.140625" style="31"/>
    <col min="2" max="2" width="40.85546875" style="31" customWidth="1"/>
    <col min="3" max="43" width="9.140625" style="1"/>
    <col min="44" max="44" width="9.140625" style="31"/>
    <col min="45" max="45" width="22.28515625" style="1" bestFit="1" customWidth="1"/>
    <col min="46" max="46" width="11.7109375" style="31" bestFit="1" customWidth="1"/>
    <col min="47" max="47" width="9.140625" style="31"/>
    <col min="48" max="49" width="11.7109375" style="31" bestFit="1" customWidth="1"/>
    <col min="50" max="50" width="10.42578125" style="31" bestFit="1" customWidth="1"/>
    <col min="51" max="54" width="9.140625" style="31"/>
    <col min="55" max="55" width="18.7109375" style="31" customWidth="1"/>
    <col min="56" max="56" width="11.7109375" style="31" bestFit="1" customWidth="1"/>
    <col min="57" max="57" width="10.42578125" style="31" bestFit="1" customWidth="1"/>
    <col min="58" max="16384" width="9.140625" style="31"/>
  </cols>
  <sheetData>
    <row r="1" spans="2:75" s="23" customFormat="1" x14ac:dyDescent="0.25">
      <c r="AT1" s="26"/>
    </row>
    <row r="2" spans="2:75" s="23" customFormat="1" ht="19.5" thickBot="1" x14ac:dyDescent="0.35">
      <c r="B2" s="27" t="s">
        <v>79</v>
      </c>
      <c r="C2" s="27"/>
      <c r="J2" s="28" t="s">
        <v>52</v>
      </c>
      <c r="K2" s="29"/>
      <c r="L2" s="29"/>
      <c r="M2" s="29"/>
      <c r="N2" s="29"/>
      <c r="P2" s="30" t="s">
        <v>55</v>
      </c>
      <c r="BC2" s="26"/>
      <c r="BP2" s="24"/>
    </row>
    <row r="3" spans="2:75" s="23" customFormat="1" x14ac:dyDescent="0.25">
      <c r="AT3" s="24"/>
      <c r="BC3" s="26"/>
    </row>
    <row r="4" spans="2:75" s="23" customFormat="1" ht="15.75" x14ac:dyDescent="0.25">
      <c r="AJ4" s="33" t="s">
        <v>30</v>
      </c>
      <c r="AP4" s="73" t="s">
        <v>23</v>
      </c>
      <c r="BC4" s="26"/>
    </row>
    <row r="5" spans="2:75" x14ac:dyDescent="0.25">
      <c r="D5" s="32"/>
    </row>
    <row r="6" spans="2:75" ht="18.75" x14ac:dyDescent="0.3">
      <c r="B6" s="25" t="s">
        <v>53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Q6" s="31"/>
      <c r="AS6" s="31"/>
    </row>
    <row r="7" spans="2:75" ht="15.75" thickBot="1" x14ac:dyDescent="0.3">
      <c r="B7" s="34"/>
      <c r="C7" s="85" t="s">
        <v>56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2"/>
      <c r="AI7" s="2"/>
      <c r="AJ7" s="22" t="s">
        <v>1</v>
      </c>
      <c r="AK7" s="2"/>
      <c r="AL7" s="32"/>
      <c r="AM7" s="2"/>
      <c r="AN7" s="22" t="s">
        <v>1</v>
      </c>
      <c r="AO7" s="2"/>
      <c r="AP7" s="2"/>
      <c r="AQ7" s="2"/>
      <c r="AR7" s="22" t="s">
        <v>1</v>
      </c>
      <c r="AS7" s="3"/>
      <c r="AT7" s="22" t="s">
        <v>1</v>
      </c>
      <c r="AU7" s="2"/>
      <c r="AV7" s="2"/>
      <c r="AW7" s="2"/>
      <c r="AX7" s="22" t="s">
        <v>1</v>
      </c>
      <c r="AY7" s="2"/>
      <c r="BE7" s="35"/>
      <c r="BF7" s="2"/>
      <c r="BG7" s="22"/>
      <c r="BH7" s="2"/>
      <c r="BI7" s="2"/>
      <c r="BJ7" s="2"/>
      <c r="BK7" s="22"/>
      <c r="BL7" s="3"/>
      <c r="BM7" s="2"/>
      <c r="BN7" s="2"/>
      <c r="BO7" s="22"/>
      <c r="BP7" s="2"/>
      <c r="BQ7" s="2"/>
      <c r="BR7" s="2"/>
      <c r="BS7" s="2"/>
      <c r="BT7" s="2"/>
      <c r="BU7" s="2"/>
    </row>
    <row r="8" spans="2:75" ht="15.75" thickBot="1" x14ac:dyDescent="0.3">
      <c r="B8" s="68" t="s">
        <v>54</v>
      </c>
      <c r="C8" s="69">
        <v>1279</v>
      </c>
      <c r="D8" s="69">
        <v>1298</v>
      </c>
      <c r="E8" s="69">
        <v>4365</v>
      </c>
      <c r="F8" s="69">
        <v>6608</v>
      </c>
      <c r="G8" s="69">
        <v>8186</v>
      </c>
      <c r="H8" s="69">
        <v>8193</v>
      </c>
      <c r="I8" s="69">
        <v>1121</v>
      </c>
      <c r="J8" s="69">
        <v>1122</v>
      </c>
      <c r="K8" s="69">
        <v>5180</v>
      </c>
      <c r="L8" s="69">
        <v>5233</v>
      </c>
      <c r="M8" s="69">
        <v>7705</v>
      </c>
      <c r="N8" s="69">
        <v>5179</v>
      </c>
      <c r="O8" s="69"/>
      <c r="P8" s="69" t="s">
        <v>2</v>
      </c>
      <c r="Q8" s="69" t="s">
        <v>3</v>
      </c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2"/>
      <c r="AI8" s="2"/>
      <c r="AJ8" s="22" t="s">
        <v>5</v>
      </c>
      <c r="AK8" s="2"/>
      <c r="AL8" s="31"/>
      <c r="AM8" s="2"/>
      <c r="AN8" s="22" t="s">
        <v>67</v>
      </c>
      <c r="AO8" s="2"/>
      <c r="AP8" s="2"/>
      <c r="AQ8" s="2"/>
      <c r="AR8" s="22" t="s">
        <v>75</v>
      </c>
      <c r="AS8" s="3"/>
      <c r="AT8" s="22" t="s">
        <v>73</v>
      </c>
      <c r="AU8" s="2"/>
      <c r="AV8" s="2"/>
      <c r="AW8" s="2"/>
      <c r="AX8" s="22" t="s">
        <v>65</v>
      </c>
      <c r="AY8" s="2"/>
      <c r="BE8" s="2"/>
      <c r="BF8" s="2"/>
      <c r="BG8" s="22"/>
      <c r="BH8" s="2"/>
      <c r="BI8" s="2"/>
      <c r="BJ8" s="2"/>
      <c r="BK8" s="22"/>
      <c r="BL8" s="3"/>
      <c r="BM8" s="2"/>
      <c r="BN8" s="2"/>
      <c r="BO8" s="22"/>
      <c r="BP8" s="2"/>
      <c r="BQ8" s="2"/>
      <c r="BR8" s="2"/>
      <c r="BS8" s="2"/>
      <c r="BT8" s="2"/>
      <c r="BU8" s="2"/>
    </row>
    <row r="9" spans="2:75" x14ac:dyDescent="0.25"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1"/>
      <c r="AI9" s="31"/>
      <c r="AJ9" s="31"/>
      <c r="AK9" s="31"/>
      <c r="AL9" s="31"/>
      <c r="AM9" s="32"/>
      <c r="AN9" s="31"/>
      <c r="AO9" s="31"/>
      <c r="AP9" s="31"/>
      <c r="AQ9" s="31"/>
      <c r="AS9" s="31"/>
      <c r="BE9" s="2"/>
      <c r="BF9" s="22"/>
      <c r="BG9" s="2"/>
      <c r="BH9" s="2"/>
      <c r="BI9" s="2"/>
      <c r="BJ9" s="2"/>
      <c r="BK9" s="2"/>
      <c r="BL9" s="3"/>
      <c r="BM9" s="2"/>
      <c r="BN9" s="2"/>
      <c r="BO9" s="2"/>
      <c r="BP9" s="2"/>
      <c r="BQ9" s="2"/>
      <c r="BR9" s="2"/>
      <c r="BS9" s="2"/>
      <c r="BT9" s="2"/>
      <c r="BU9" s="2"/>
    </row>
    <row r="10" spans="2:75" x14ac:dyDescent="0.25">
      <c r="B10" s="35" t="s">
        <v>28</v>
      </c>
      <c r="C10" s="36">
        <v>85.35</v>
      </c>
      <c r="D10" s="36">
        <v>46.93</v>
      </c>
      <c r="E10" s="15">
        <v>53.05</v>
      </c>
      <c r="F10" s="36">
        <v>53.85</v>
      </c>
      <c r="G10" s="37">
        <v>48.48</v>
      </c>
      <c r="H10" s="37">
        <v>58.71</v>
      </c>
      <c r="I10" s="36">
        <v>48.78</v>
      </c>
      <c r="J10" s="36">
        <v>56.32</v>
      </c>
      <c r="K10" s="36">
        <v>51.23</v>
      </c>
      <c r="L10" s="36">
        <v>58.45</v>
      </c>
      <c r="M10" s="37">
        <v>56.92</v>
      </c>
      <c r="N10" s="36">
        <v>58.61</v>
      </c>
      <c r="O10" s="36"/>
      <c r="P10" s="38">
        <f t="shared" ref="P10:P11" si="0">AVERAGE(C10:N10)</f>
        <v>56.389999999999993</v>
      </c>
      <c r="Q10" s="38">
        <f t="shared" ref="Q10:Q11" si="1">STDEV(C10:N10)/SQRT(COUNT(C10:N10))</f>
        <v>2.8968718761220211</v>
      </c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5" t="s">
        <v>28</v>
      </c>
      <c r="AJ10" s="14" t="s">
        <v>34</v>
      </c>
      <c r="AK10" s="2"/>
      <c r="AL10" s="2"/>
      <c r="AM10" s="3"/>
      <c r="AN10" s="14" t="s">
        <v>32</v>
      </c>
      <c r="AO10" s="22"/>
      <c r="AP10" s="3"/>
      <c r="AQ10" s="3"/>
      <c r="AR10" s="13" t="s">
        <v>33</v>
      </c>
      <c r="AS10" s="3"/>
      <c r="AT10" s="14" t="s">
        <v>25</v>
      </c>
      <c r="AU10" s="22"/>
      <c r="AV10" s="3"/>
      <c r="AW10" s="3"/>
      <c r="AX10" s="3" t="s">
        <v>50</v>
      </c>
      <c r="AY10" s="3"/>
      <c r="AZ10" s="3"/>
      <c r="BA10" s="35" t="s">
        <v>10</v>
      </c>
      <c r="BB10" s="2"/>
      <c r="BC10" s="2"/>
      <c r="BD10" s="2"/>
      <c r="BE10" s="2"/>
      <c r="BF10" s="2"/>
      <c r="BG10" s="2"/>
      <c r="BH10" s="3"/>
      <c r="BI10" s="2"/>
      <c r="BJ10" s="35"/>
      <c r="BK10" s="2"/>
      <c r="BL10" s="3"/>
      <c r="BM10" s="2"/>
      <c r="BN10" s="3"/>
      <c r="BO10" s="2"/>
      <c r="BP10" s="22"/>
      <c r="BQ10" s="2"/>
      <c r="BR10" s="2"/>
      <c r="BS10" s="2"/>
      <c r="BT10" s="35"/>
      <c r="BU10" s="2"/>
      <c r="BV10" s="2"/>
      <c r="BW10" s="2"/>
    </row>
    <row r="11" spans="2:75" x14ac:dyDescent="0.25">
      <c r="B11" s="35" t="s">
        <v>35</v>
      </c>
      <c r="C11" s="36">
        <v>29.86</v>
      </c>
      <c r="D11" s="36">
        <v>20.47</v>
      </c>
      <c r="E11" s="15">
        <v>15</v>
      </c>
      <c r="F11" s="36">
        <v>19.75</v>
      </c>
      <c r="G11" s="37">
        <v>18.16</v>
      </c>
      <c r="H11" s="37">
        <v>23.38</v>
      </c>
      <c r="I11" s="36">
        <v>18.420000000000002</v>
      </c>
      <c r="J11" s="36">
        <v>27.34</v>
      </c>
      <c r="K11" s="36">
        <v>20.74</v>
      </c>
      <c r="L11" s="36">
        <v>28.03</v>
      </c>
      <c r="M11" s="37">
        <v>20.11</v>
      </c>
      <c r="N11" s="36">
        <v>23.29</v>
      </c>
      <c r="O11" s="36"/>
      <c r="P11" s="38">
        <f t="shared" si="0"/>
        <v>22.045833333333334</v>
      </c>
      <c r="Q11" s="38">
        <f t="shared" si="1"/>
        <v>1.2890109306336131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5" t="s">
        <v>35</v>
      </c>
      <c r="AJ11" s="14" t="s">
        <v>37</v>
      </c>
      <c r="AK11" s="2"/>
      <c r="AL11" s="2"/>
      <c r="AM11" s="3"/>
      <c r="AN11" s="22" t="s">
        <v>36</v>
      </c>
      <c r="AO11" s="3"/>
      <c r="AP11" s="3"/>
      <c r="AQ11" s="3"/>
      <c r="AR11" s="14">
        <v>1.55E-4</v>
      </c>
      <c r="AS11" s="3"/>
      <c r="AT11" s="14">
        <v>1.73E-4</v>
      </c>
      <c r="AU11" s="3"/>
      <c r="AV11" s="3"/>
      <c r="AW11" s="3"/>
      <c r="AX11" s="14">
        <v>9.6500000000000006E-3</v>
      </c>
      <c r="AY11" s="3"/>
      <c r="AZ11" s="3"/>
      <c r="BA11" s="35" t="s">
        <v>38</v>
      </c>
      <c r="BB11" s="2"/>
      <c r="BC11" s="2"/>
      <c r="BD11" s="2"/>
      <c r="BE11" s="2"/>
      <c r="BF11" s="2"/>
      <c r="BG11" s="2"/>
      <c r="BH11" s="3"/>
      <c r="BI11" s="2"/>
      <c r="BJ11" s="2"/>
      <c r="BK11" s="2"/>
      <c r="BL11" s="3"/>
      <c r="BM11" s="2"/>
      <c r="BN11" s="3"/>
      <c r="BO11" s="2"/>
      <c r="BP11" s="22"/>
      <c r="BQ11" s="2"/>
      <c r="BR11" s="2"/>
      <c r="BS11" s="2"/>
      <c r="BT11" s="2"/>
      <c r="BU11" s="2"/>
      <c r="BV11" s="2"/>
      <c r="BW11" s="2"/>
    </row>
    <row r="12" spans="2:75" x14ac:dyDescent="0.25">
      <c r="B12" s="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2"/>
      <c r="AM12" s="3"/>
      <c r="AN12" s="2"/>
      <c r="AO12" s="2"/>
      <c r="AP12" s="2"/>
      <c r="AQ12" s="3"/>
      <c r="AR12" s="2"/>
      <c r="AS12" s="3"/>
      <c r="AT12" s="2"/>
      <c r="AU12" s="3"/>
      <c r="AV12" s="2"/>
      <c r="AW12" s="2"/>
      <c r="AX12" s="2"/>
      <c r="AY12" s="2"/>
      <c r="AZ12" s="2"/>
      <c r="BA12" s="35"/>
      <c r="BB12" s="2"/>
      <c r="BC12" s="2"/>
      <c r="BD12" s="2"/>
      <c r="BE12" s="2"/>
      <c r="BF12" s="2"/>
    </row>
    <row r="13" spans="2:75" ht="18.75" x14ac:dyDescent="0.3">
      <c r="B13" s="25" t="s">
        <v>57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2"/>
      <c r="AJ13" s="22" t="s">
        <v>1</v>
      </c>
      <c r="AK13" s="2"/>
      <c r="AL13" s="2"/>
      <c r="AM13" s="2"/>
      <c r="AN13" s="22" t="s">
        <v>1</v>
      </c>
      <c r="AO13" s="2"/>
      <c r="AP13" s="2"/>
      <c r="AQ13" s="2"/>
      <c r="AR13" s="22" t="s">
        <v>1</v>
      </c>
      <c r="AS13" s="2"/>
      <c r="AT13" s="22" t="s">
        <v>1</v>
      </c>
      <c r="AU13" s="2"/>
      <c r="AW13" s="3"/>
      <c r="AX13" s="22"/>
      <c r="AY13" s="2"/>
      <c r="AZ13" s="2"/>
      <c r="BA13" s="2"/>
    </row>
    <row r="14" spans="2:75" ht="15.75" thickBot="1" x14ac:dyDescent="0.3">
      <c r="B14" s="34"/>
      <c r="C14" s="84" t="s">
        <v>58</v>
      </c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1"/>
      <c r="AJ14" s="22" t="s">
        <v>68</v>
      </c>
      <c r="AK14" s="32"/>
      <c r="AL14" s="32"/>
      <c r="AM14" s="32"/>
      <c r="AN14" s="22" t="s">
        <v>68</v>
      </c>
      <c r="AO14" s="32"/>
      <c r="AP14" s="2"/>
      <c r="AQ14" s="2"/>
      <c r="AR14" s="22" t="s">
        <v>71</v>
      </c>
      <c r="AS14" s="2"/>
      <c r="AT14" s="22" t="s">
        <v>71</v>
      </c>
      <c r="AU14" s="2"/>
      <c r="AW14" s="3"/>
      <c r="AX14" s="22"/>
      <c r="AY14" s="22"/>
      <c r="AZ14" s="3"/>
      <c r="BA14" s="22"/>
      <c r="BB14" s="2"/>
      <c r="BC14" s="2"/>
    </row>
    <row r="15" spans="2:75" ht="15.75" thickBot="1" x14ac:dyDescent="0.3">
      <c r="B15" s="68" t="s">
        <v>54</v>
      </c>
      <c r="C15" s="70">
        <v>1279</v>
      </c>
      <c r="D15" s="70">
        <v>1298</v>
      </c>
      <c r="E15" s="70">
        <v>4365</v>
      </c>
      <c r="F15" s="70">
        <v>6608</v>
      </c>
      <c r="G15" s="70" t="s">
        <v>13</v>
      </c>
      <c r="H15" s="70">
        <v>8193</v>
      </c>
      <c r="I15" s="70">
        <v>1121</v>
      </c>
      <c r="J15" s="70">
        <v>1122</v>
      </c>
      <c r="K15" s="70">
        <v>5180</v>
      </c>
      <c r="L15" s="70">
        <v>5233</v>
      </c>
      <c r="M15" s="70" t="s">
        <v>14</v>
      </c>
      <c r="N15" s="70">
        <v>5179</v>
      </c>
      <c r="O15" s="70"/>
      <c r="P15" s="70" t="s">
        <v>2</v>
      </c>
      <c r="Q15" s="70" t="s">
        <v>3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"/>
      <c r="AJ15" s="22" t="s">
        <v>69</v>
      </c>
      <c r="AL15" s="2"/>
      <c r="AM15" s="2"/>
      <c r="AN15" s="22" t="s">
        <v>70</v>
      </c>
      <c r="AO15" s="22"/>
      <c r="AP15" s="2"/>
      <c r="AQ15" s="22"/>
      <c r="AR15" s="22" t="s">
        <v>72</v>
      </c>
      <c r="AS15" s="2"/>
      <c r="AT15" s="22" t="s">
        <v>74</v>
      </c>
      <c r="AU15" s="2"/>
      <c r="AV15" s="2"/>
      <c r="AW15" s="3"/>
      <c r="AX15" s="22"/>
      <c r="AY15" s="22"/>
      <c r="AZ15" s="3"/>
      <c r="BA15" s="22"/>
      <c r="BB15" s="2"/>
      <c r="BC15" s="2"/>
    </row>
    <row r="16" spans="2:75" x14ac:dyDescent="0.25">
      <c r="B16" s="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"/>
      <c r="AJ16" s="22"/>
      <c r="AK16" s="2"/>
      <c r="AL16" s="2"/>
      <c r="AM16" s="2"/>
      <c r="AN16" s="2"/>
      <c r="AO16" s="2"/>
      <c r="AP16" s="2"/>
      <c r="AR16" s="2"/>
      <c r="AS16" s="35"/>
      <c r="AT16" s="2"/>
      <c r="AU16" s="2"/>
      <c r="AV16" s="2"/>
      <c r="AW16" s="3"/>
      <c r="AX16" s="3"/>
      <c r="AY16" s="2"/>
      <c r="AZ16" s="3"/>
      <c r="BA16" s="22"/>
      <c r="BB16" s="2"/>
      <c r="BC16" s="2"/>
    </row>
    <row r="17" spans="2:71" x14ac:dyDescent="0.25">
      <c r="B17" s="35" t="s">
        <v>28</v>
      </c>
      <c r="C17" s="37">
        <v>97.99</v>
      </c>
      <c r="D17" s="36">
        <v>50.12</v>
      </c>
      <c r="E17" s="36">
        <v>67.180000000000007</v>
      </c>
      <c r="F17" s="36">
        <v>79.849999999999994</v>
      </c>
      <c r="G17" s="37">
        <v>71.2</v>
      </c>
      <c r="H17" s="37">
        <v>78.63</v>
      </c>
      <c r="I17" s="36">
        <v>66.38</v>
      </c>
      <c r="J17" s="36">
        <v>66.2</v>
      </c>
      <c r="K17" s="16">
        <v>56.97</v>
      </c>
      <c r="L17" s="17">
        <v>79.03</v>
      </c>
      <c r="M17" s="40">
        <v>63.32</v>
      </c>
      <c r="N17" s="12">
        <v>86.33</v>
      </c>
      <c r="O17" s="12"/>
      <c r="P17" s="38">
        <f t="shared" ref="P17:P18" si="2">AVERAGE(C17:N17)</f>
        <v>71.933333333333337</v>
      </c>
      <c r="Q17" s="38">
        <f t="shared" ref="Q17:Q18" si="3">STDEV(C17:N17)/SQRT(COUNT(C17:N17))</f>
        <v>3.7987741909115007</v>
      </c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5" t="s">
        <v>28</v>
      </c>
      <c r="AI17" s="2"/>
      <c r="AJ17" s="3">
        <v>0.751</v>
      </c>
      <c r="AK17" s="22"/>
      <c r="AL17" s="3"/>
      <c r="AM17" s="3"/>
      <c r="AN17" s="3">
        <v>0.746</v>
      </c>
      <c r="AP17" s="2"/>
      <c r="AR17" s="3">
        <v>0.193</v>
      </c>
      <c r="AS17" s="2"/>
      <c r="AT17" s="2">
        <v>0.26800000000000002</v>
      </c>
      <c r="AU17" s="2"/>
      <c r="AV17" s="2"/>
      <c r="AW17" s="3"/>
      <c r="AX17" s="3"/>
      <c r="AY17" s="2"/>
      <c r="AZ17" s="3"/>
      <c r="BA17" s="3"/>
      <c r="BB17" s="2"/>
      <c r="BC17" s="2"/>
    </row>
    <row r="18" spans="2:71" x14ac:dyDescent="0.25">
      <c r="B18" s="35" t="s">
        <v>35</v>
      </c>
      <c r="C18" s="37">
        <v>33.32</v>
      </c>
      <c r="D18" s="36">
        <v>25.57</v>
      </c>
      <c r="E18" s="36">
        <v>24.85</v>
      </c>
      <c r="F18" s="36">
        <v>60.5</v>
      </c>
      <c r="G18" s="37">
        <v>35.11</v>
      </c>
      <c r="H18" s="37">
        <v>34.15</v>
      </c>
      <c r="I18" s="36">
        <v>26.74</v>
      </c>
      <c r="J18" s="36">
        <v>32.24</v>
      </c>
      <c r="K18" s="18">
        <v>26.23</v>
      </c>
      <c r="L18" s="17">
        <v>43.3</v>
      </c>
      <c r="M18" s="40">
        <v>29.62</v>
      </c>
      <c r="N18" s="12">
        <v>45.55</v>
      </c>
      <c r="O18" s="12"/>
      <c r="P18" s="38">
        <f t="shared" si="2"/>
        <v>34.765000000000008</v>
      </c>
      <c r="Q18" s="38">
        <f t="shared" si="3"/>
        <v>3.0238780789515292</v>
      </c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5" t="s">
        <v>35</v>
      </c>
      <c r="AI18" s="2"/>
      <c r="AJ18" s="3">
        <v>0.748</v>
      </c>
      <c r="AK18" s="3"/>
      <c r="AL18" s="3"/>
      <c r="AM18" s="3"/>
      <c r="AN18" s="3">
        <v>0.34899999999999998</v>
      </c>
      <c r="AP18" s="3"/>
      <c r="AR18" s="3" t="s">
        <v>51</v>
      </c>
      <c r="AS18" s="2"/>
      <c r="AT18" s="2">
        <v>0.73599999999999999</v>
      </c>
      <c r="AU18" s="2"/>
      <c r="AV18" s="2"/>
      <c r="AW18" s="2"/>
      <c r="AX18" s="2"/>
      <c r="AY18" s="2"/>
      <c r="AZ18" s="3"/>
      <c r="BA18" s="3"/>
      <c r="BB18" s="2"/>
      <c r="BC18" s="2"/>
    </row>
    <row r="19" spans="2:71" x14ac:dyDescent="0.25">
      <c r="C19" s="41"/>
      <c r="AI19" s="2"/>
      <c r="AJ19" s="3"/>
      <c r="AK19" s="3"/>
      <c r="AQ19" s="31"/>
      <c r="AR19" s="1"/>
      <c r="AT19" s="1"/>
      <c r="AU19" s="1"/>
      <c r="AV19" s="1"/>
      <c r="AW19" s="1"/>
      <c r="AX19" s="1"/>
      <c r="AY19" s="1"/>
    </row>
    <row r="20" spans="2:71" ht="18.75" x14ac:dyDescent="0.3">
      <c r="B20" s="25" t="s">
        <v>62</v>
      </c>
      <c r="C20" s="41"/>
      <c r="AJ20" s="22" t="s">
        <v>21</v>
      </c>
      <c r="AN20" s="22" t="s">
        <v>1</v>
      </c>
      <c r="AO20" s="2"/>
      <c r="AR20" s="22" t="s">
        <v>1</v>
      </c>
      <c r="AT20" s="1"/>
      <c r="AU20" s="1"/>
      <c r="AV20" s="1"/>
      <c r="AW20" s="1"/>
      <c r="AX20" s="1"/>
      <c r="AY20" s="1"/>
      <c r="AZ20" s="1"/>
    </row>
    <row r="21" spans="2:71" ht="15.75" thickBot="1" x14ac:dyDescent="0.3">
      <c r="B21" s="34"/>
      <c r="C21" s="84" t="s">
        <v>61</v>
      </c>
      <c r="D21" s="84"/>
      <c r="E21" s="84"/>
      <c r="F21" s="84"/>
      <c r="G21" s="84"/>
      <c r="H21" s="84"/>
      <c r="I21" s="32"/>
      <c r="J21" s="32"/>
      <c r="K21" s="32"/>
      <c r="L21" s="32"/>
      <c r="AJ21" s="32" t="s">
        <v>18</v>
      </c>
      <c r="AN21" s="22" t="s">
        <v>76</v>
      </c>
      <c r="AO21" s="2"/>
      <c r="AR21" s="22" t="s">
        <v>76</v>
      </c>
      <c r="AS21" s="32"/>
      <c r="AT21" s="1"/>
      <c r="AU21" s="1"/>
      <c r="AV21" s="1"/>
      <c r="AW21" s="1"/>
      <c r="AX21" s="1"/>
      <c r="AY21" s="1"/>
      <c r="AZ21" s="1"/>
    </row>
    <row r="22" spans="2:71" ht="15.75" thickBot="1" x14ac:dyDescent="0.3">
      <c r="B22" s="68" t="s">
        <v>54</v>
      </c>
      <c r="C22" s="69">
        <v>1279</v>
      </c>
      <c r="D22" s="69">
        <v>1298</v>
      </c>
      <c r="E22" s="69">
        <v>4365</v>
      </c>
      <c r="F22" s="69">
        <v>6608</v>
      </c>
      <c r="G22" s="69">
        <v>8186</v>
      </c>
      <c r="H22" s="69">
        <v>8193</v>
      </c>
      <c r="I22" s="69"/>
      <c r="J22" s="69" t="s">
        <v>2</v>
      </c>
      <c r="K22" s="69" t="s">
        <v>3</v>
      </c>
      <c r="L22" s="32"/>
      <c r="AJ22" s="22" t="s">
        <v>66</v>
      </c>
      <c r="AN22" s="22" t="s">
        <v>72</v>
      </c>
      <c r="AO22" s="2"/>
      <c r="AQ22" s="32"/>
      <c r="AR22" s="22" t="s">
        <v>74</v>
      </c>
      <c r="AS22" s="22"/>
      <c r="AU22" s="32"/>
      <c r="AV22" s="32"/>
      <c r="AW22" s="32"/>
      <c r="AX22" s="32"/>
      <c r="AY22" s="32"/>
      <c r="AZ22" s="32"/>
      <c r="BA22" s="32"/>
    </row>
    <row r="23" spans="2:71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2"/>
      <c r="AN23" s="2"/>
      <c r="AO23" s="35"/>
      <c r="AQ23" s="32"/>
      <c r="AR23" s="2"/>
      <c r="AS23" s="22"/>
      <c r="AT23" s="32"/>
      <c r="AU23" s="32"/>
      <c r="AV23" s="32"/>
      <c r="AW23" s="32"/>
      <c r="AX23" s="32"/>
      <c r="AY23" s="32"/>
      <c r="AZ23" s="32"/>
    </row>
    <row r="24" spans="2:71" x14ac:dyDescent="0.25">
      <c r="B24" s="31" t="s">
        <v>28</v>
      </c>
      <c r="C24" s="71">
        <v>116.75</v>
      </c>
      <c r="D24" s="71">
        <v>70.83</v>
      </c>
      <c r="E24" s="42">
        <v>42.1</v>
      </c>
      <c r="F24" s="71">
        <v>85.66</v>
      </c>
      <c r="G24" s="72">
        <v>59.45</v>
      </c>
      <c r="H24" s="72">
        <v>74.08</v>
      </c>
      <c r="I24" s="9"/>
      <c r="J24" s="10">
        <f t="shared" ref="J24:J25" si="4">AVERAGE(C24:H24)</f>
        <v>74.811666666666653</v>
      </c>
      <c r="K24" s="10">
        <f t="shared" ref="K24:K25" si="5">STDEV(C24:H24)/SQRT(COUNT(C24:H24))</f>
        <v>10.326233716984035</v>
      </c>
      <c r="L24" s="10"/>
      <c r="AH24" s="35" t="s">
        <v>28</v>
      </c>
      <c r="AJ24" s="1">
        <v>0.93899999999999995</v>
      </c>
      <c r="AN24" s="3">
        <v>0.58699999999999997</v>
      </c>
      <c r="AO24" s="2"/>
      <c r="AQ24" s="32"/>
      <c r="AR24" s="2">
        <v>0.39</v>
      </c>
      <c r="AS24" s="32"/>
      <c r="AT24" s="32"/>
      <c r="AU24" s="32"/>
      <c r="AV24" s="32"/>
      <c r="AW24" s="23"/>
      <c r="AX24" s="23"/>
      <c r="AY24" s="23"/>
      <c r="AZ24" s="23"/>
      <c r="BA24" s="23"/>
      <c r="BB24" s="23"/>
      <c r="BC24" s="23"/>
      <c r="BD24" s="23"/>
      <c r="BE24" s="23"/>
      <c r="BF24" s="26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4"/>
    </row>
    <row r="25" spans="2:71" x14ac:dyDescent="0.25">
      <c r="B25" s="31" t="s">
        <v>35</v>
      </c>
      <c r="C25" s="71">
        <v>53.42</v>
      </c>
      <c r="D25" s="71">
        <v>33.57</v>
      </c>
      <c r="E25" s="42">
        <v>13</v>
      </c>
      <c r="F25" s="71">
        <v>45.56</v>
      </c>
      <c r="G25" s="72">
        <v>26.38</v>
      </c>
      <c r="H25" s="72">
        <v>24.93</v>
      </c>
      <c r="I25" s="9"/>
      <c r="J25" s="10">
        <f t="shared" si="4"/>
        <v>32.81</v>
      </c>
      <c r="K25" s="10">
        <f t="shared" si="5"/>
        <v>6.0105119027694549</v>
      </c>
      <c r="L25" s="10"/>
      <c r="AH25" s="35" t="s">
        <v>35</v>
      </c>
      <c r="AJ25" s="1">
        <v>0.46200000000000002</v>
      </c>
      <c r="AN25" s="3">
        <v>0.61199999999999999</v>
      </c>
      <c r="AO25" s="2"/>
      <c r="AQ25" s="10"/>
      <c r="AR25" s="2">
        <v>0.99</v>
      </c>
      <c r="AT25" s="1"/>
      <c r="AU25" s="1"/>
      <c r="AV25" s="1"/>
      <c r="AW25" s="24"/>
      <c r="AX25" s="23"/>
      <c r="AY25" s="23"/>
      <c r="AZ25" s="23"/>
      <c r="BA25" s="23"/>
      <c r="BB25" s="23"/>
      <c r="BC25" s="23"/>
      <c r="BD25" s="23"/>
      <c r="BE25" s="23"/>
      <c r="BF25" s="26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</row>
    <row r="26" spans="2:71" x14ac:dyDescent="0.25">
      <c r="C26" s="46"/>
      <c r="D26" s="46"/>
      <c r="E26" s="46"/>
      <c r="F26" s="46"/>
      <c r="G26" s="46"/>
      <c r="H26" s="46"/>
      <c r="I26" s="9"/>
      <c r="J26" s="10"/>
      <c r="K26" s="10"/>
      <c r="L26" s="1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Q26" s="10"/>
      <c r="AT26" s="1"/>
      <c r="AU26" s="34"/>
      <c r="AV26" s="1"/>
      <c r="AW26" s="23"/>
      <c r="AX26" s="23"/>
      <c r="AY26" s="23"/>
      <c r="AZ26" s="23"/>
      <c r="BA26" s="23"/>
      <c r="BB26" s="23"/>
      <c r="BC26" s="23"/>
      <c r="BD26" s="23"/>
      <c r="BE26" s="23"/>
      <c r="BF26" s="26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</row>
    <row r="27" spans="2:71" ht="18.75" x14ac:dyDescent="0.3">
      <c r="B27" s="25" t="s">
        <v>63</v>
      </c>
      <c r="C27" s="46"/>
      <c r="D27" s="46"/>
      <c r="E27" s="46"/>
      <c r="F27" s="46"/>
      <c r="G27" s="46"/>
      <c r="H27" s="46"/>
      <c r="I27" s="9"/>
      <c r="J27" s="10"/>
      <c r="K27" s="10"/>
      <c r="L27" s="1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22" t="s">
        <v>1</v>
      </c>
      <c r="AK27" s="2"/>
      <c r="AN27" s="22" t="s">
        <v>1</v>
      </c>
      <c r="AO27" s="19"/>
      <c r="AP27" s="10"/>
      <c r="AQ27" s="10"/>
      <c r="AT27" s="1"/>
      <c r="AU27" s="34"/>
      <c r="AV27" s="1"/>
      <c r="AW27" s="35"/>
      <c r="AX27" s="35"/>
      <c r="AY27" s="35"/>
      <c r="AZ27" s="22"/>
      <c r="BA27" s="2"/>
      <c r="BB27" s="2"/>
      <c r="BC27" s="2"/>
      <c r="BD27" s="22"/>
      <c r="BE27" s="2"/>
      <c r="BF27" s="3"/>
      <c r="BG27" s="2"/>
      <c r="BH27" s="2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2:71" x14ac:dyDescent="0.25">
      <c r="B28" s="1"/>
      <c r="L28" s="1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22" t="s">
        <v>77</v>
      </c>
      <c r="AK28" s="2"/>
      <c r="AN28" s="22" t="s">
        <v>77</v>
      </c>
      <c r="AO28" s="19"/>
      <c r="AP28" s="10"/>
      <c r="AQ28" s="10"/>
      <c r="AT28" s="1"/>
      <c r="AU28" s="34"/>
      <c r="AV28" s="1"/>
      <c r="AW28" s="22"/>
      <c r="AX28" s="22"/>
      <c r="AY28" s="2"/>
      <c r="AZ28" s="22"/>
      <c r="BA28" s="2"/>
      <c r="BB28" s="2"/>
      <c r="BC28" s="2"/>
      <c r="BD28" s="22"/>
      <c r="BE28" s="2"/>
      <c r="BF28" s="3"/>
      <c r="BG28" s="2"/>
      <c r="BH28" s="2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2:71" ht="15.75" thickBot="1" x14ac:dyDescent="0.3">
      <c r="B29" s="1"/>
      <c r="C29" s="84" t="s">
        <v>64</v>
      </c>
      <c r="D29" s="84"/>
      <c r="E29" s="84"/>
      <c r="F29" s="84"/>
      <c r="G29" s="84"/>
      <c r="H29" s="84"/>
      <c r="I29" s="32"/>
      <c r="J29" s="32"/>
      <c r="K29" s="32"/>
      <c r="L29" s="1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22" t="s">
        <v>72</v>
      </c>
      <c r="AK29" s="2"/>
      <c r="AM29" s="32"/>
      <c r="AN29" s="22" t="s">
        <v>74</v>
      </c>
      <c r="AO29" s="19"/>
      <c r="AP29" s="10"/>
      <c r="AQ29" s="10"/>
      <c r="AT29" s="1"/>
      <c r="AU29" s="34"/>
      <c r="AV29" s="1"/>
      <c r="AW29" s="22"/>
      <c r="AX29" s="22"/>
      <c r="AY29" s="2"/>
      <c r="AZ29" s="22"/>
      <c r="BA29" s="2"/>
      <c r="BB29" s="2"/>
      <c r="BC29" s="2"/>
      <c r="BD29" s="2"/>
      <c r="BE29" s="2"/>
      <c r="BF29" s="3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2:71" ht="15.75" thickBot="1" x14ac:dyDescent="0.3">
      <c r="B30" s="68" t="s">
        <v>54</v>
      </c>
      <c r="C30" s="69">
        <v>1121</v>
      </c>
      <c r="D30" s="69">
        <v>1122</v>
      </c>
      <c r="E30" s="69">
        <v>5180</v>
      </c>
      <c r="F30" s="69">
        <v>5233</v>
      </c>
      <c r="G30" s="69">
        <v>7705</v>
      </c>
      <c r="H30" s="69">
        <v>5179</v>
      </c>
      <c r="I30" s="69"/>
      <c r="J30" s="69" t="s">
        <v>2</v>
      </c>
      <c r="K30" s="69" t="s">
        <v>3</v>
      </c>
      <c r="L30" s="10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2"/>
      <c r="AK30" s="35"/>
      <c r="AM30" s="32"/>
      <c r="AN30" s="2"/>
      <c r="AO30" s="19"/>
      <c r="AP30" s="10"/>
      <c r="AQ30" s="10"/>
      <c r="AT30" s="1"/>
      <c r="AU30" s="34"/>
      <c r="AV30" s="1"/>
      <c r="AW30" s="35"/>
      <c r="AX30" s="38"/>
      <c r="AY30" s="2"/>
      <c r="AZ30" s="3"/>
      <c r="BA30" s="2"/>
      <c r="BB30" s="2"/>
      <c r="BC30" s="2"/>
      <c r="BD30" s="3"/>
      <c r="BE30" s="2"/>
      <c r="BF30" s="3"/>
      <c r="BG30" s="2"/>
      <c r="BH30" s="2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2:71" x14ac:dyDescent="0.25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10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35" t="s">
        <v>28</v>
      </c>
      <c r="AI31" s="46"/>
      <c r="AJ31" s="3">
        <v>0.35199999999999998</v>
      </c>
      <c r="AK31" s="2"/>
      <c r="AM31" s="32"/>
      <c r="AN31" s="2">
        <v>0.219</v>
      </c>
      <c r="AO31" s="19"/>
      <c r="AP31" s="10"/>
      <c r="AQ31" s="10"/>
      <c r="AT31" s="1"/>
      <c r="AU31" s="34"/>
      <c r="AV31" s="1"/>
      <c r="AW31" s="35"/>
      <c r="AX31" s="38"/>
      <c r="AY31" s="2"/>
      <c r="AZ31" s="3"/>
      <c r="BA31" s="2"/>
      <c r="BB31" s="35"/>
      <c r="BC31" s="2"/>
      <c r="BD31" s="3"/>
      <c r="BE31" s="2"/>
      <c r="BF31" s="3"/>
      <c r="BG31" s="2"/>
      <c r="BH31" s="22"/>
      <c r="BI31" s="2"/>
      <c r="BJ31" s="2"/>
      <c r="BK31" s="2"/>
      <c r="BL31" s="35"/>
      <c r="BM31" s="2"/>
      <c r="BN31" s="2"/>
      <c r="BO31" s="2"/>
      <c r="BP31" s="2"/>
      <c r="BQ31" s="2"/>
      <c r="BR31" s="2"/>
      <c r="BS31" s="2"/>
    </row>
    <row r="32" spans="2:71" x14ac:dyDescent="0.25">
      <c r="B32" s="31" t="s">
        <v>28</v>
      </c>
      <c r="C32" s="72">
        <v>80.75</v>
      </c>
      <c r="D32" s="72">
        <v>68.27</v>
      </c>
      <c r="E32" s="43">
        <v>70.3</v>
      </c>
      <c r="F32" s="44">
        <v>86.01</v>
      </c>
      <c r="G32" s="71">
        <v>59.21</v>
      </c>
      <c r="H32" s="45">
        <v>79.11</v>
      </c>
      <c r="I32" s="12"/>
      <c r="J32" s="19">
        <f>AVERAGE(C32:H32)</f>
        <v>73.941666666666663</v>
      </c>
      <c r="K32" s="10">
        <f>STDEV(C32:H32)/SQRT(COUNT(C32:H32))</f>
        <v>4.0048357574867834</v>
      </c>
      <c r="L32" s="10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35" t="s">
        <v>35</v>
      </c>
      <c r="AJ32" s="3">
        <v>0.72199999999999998</v>
      </c>
      <c r="AK32" s="2"/>
      <c r="AM32" s="10"/>
      <c r="AN32" s="2">
        <v>0.4</v>
      </c>
      <c r="AO32" s="19"/>
      <c r="AP32" s="10"/>
      <c r="AQ32" s="10"/>
      <c r="AT32" s="1"/>
      <c r="AU32" s="34"/>
      <c r="AV32" s="1"/>
      <c r="AW32" s="35"/>
      <c r="AX32" s="38"/>
      <c r="AY32" s="2"/>
      <c r="AZ32" s="3"/>
      <c r="BA32" s="2"/>
      <c r="BB32" s="2"/>
      <c r="BC32" s="2"/>
      <c r="BD32" s="3"/>
      <c r="BE32" s="2"/>
      <c r="BF32" s="3"/>
      <c r="BG32" s="2"/>
      <c r="BH32" s="2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2:71" x14ac:dyDescent="0.25">
      <c r="B33" s="31" t="s">
        <v>35</v>
      </c>
      <c r="C33" s="72">
        <v>33.36</v>
      </c>
      <c r="D33" s="72">
        <v>32.590000000000003</v>
      </c>
      <c r="E33" s="43">
        <v>28</v>
      </c>
      <c r="F33" s="44">
        <v>55.72</v>
      </c>
      <c r="G33" s="71">
        <v>37.979999999999997</v>
      </c>
      <c r="H33" s="45">
        <v>42.35</v>
      </c>
      <c r="I33" s="12"/>
      <c r="J33" s="19">
        <f>AVERAGE(C33:H33)</f>
        <v>38.333333333333336</v>
      </c>
      <c r="K33" s="10">
        <f>STDEV(C33:H33)/SQRT(COUNT(C33:H33))</f>
        <v>4.0126979009694264</v>
      </c>
      <c r="L33" s="10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L33" s="46"/>
      <c r="AM33" s="46"/>
      <c r="AN33" s="9"/>
      <c r="AO33" s="19"/>
      <c r="AP33" s="10"/>
      <c r="AQ33" s="10"/>
      <c r="AT33" s="1"/>
      <c r="AU33" s="34"/>
      <c r="AV33" s="1"/>
      <c r="AW33" s="74"/>
      <c r="AX33" s="38"/>
      <c r="AY33" s="2"/>
      <c r="AZ33" s="3"/>
      <c r="BA33" s="2"/>
      <c r="BB33" s="2"/>
      <c r="BC33" s="2"/>
      <c r="BD33" s="3"/>
      <c r="BE33" s="2"/>
      <c r="BF33" s="3"/>
      <c r="BG33" s="2"/>
      <c r="BH33" s="2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2:71" x14ac:dyDescent="0.25">
      <c r="C34" s="41"/>
      <c r="AL34" s="46"/>
      <c r="AM34" s="46"/>
      <c r="AN34" s="9"/>
      <c r="AO34" s="19"/>
      <c r="AP34" s="10"/>
      <c r="AQ34" s="10"/>
      <c r="AT34" s="1"/>
      <c r="AU34" s="34"/>
      <c r="AV34" s="1"/>
      <c r="AW34" s="2"/>
      <c r="AX34" s="38"/>
      <c r="AY34" s="2"/>
      <c r="AZ34" s="3"/>
      <c r="BA34" s="39"/>
      <c r="BB34" s="2"/>
      <c r="BC34" s="2"/>
      <c r="BD34" s="36"/>
      <c r="BE34" s="2"/>
      <c r="BF34" s="3"/>
      <c r="BG34" s="2"/>
      <c r="BH34" s="36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2:71" ht="18.75" x14ac:dyDescent="0.3">
      <c r="B35" s="25" t="s">
        <v>59</v>
      </c>
      <c r="C35" s="41"/>
      <c r="AH35" s="46"/>
      <c r="AI35" s="46"/>
      <c r="AJ35" s="22" t="s">
        <v>21</v>
      </c>
      <c r="AK35" s="46"/>
      <c r="AT35" s="1"/>
      <c r="AU35" s="1"/>
      <c r="AV35" s="1"/>
      <c r="AW35" s="35"/>
      <c r="AX35" s="38"/>
      <c r="AY35" s="2"/>
      <c r="AZ35" s="3"/>
      <c r="BA35" s="2"/>
      <c r="BB35" s="2"/>
      <c r="BC35" s="2"/>
      <c r="BD35" s="3"/>
      <c r="BE35" s="2"/>
      <c r="BF35" s="3"/>
      <c r="BG35" s="2"/>
      <c r="BH35" s="3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2:71" ht="15.75" thickBot="1" x14ac:dyDescent="0.3">
      <c r="B36" s="35"/>
      <c r="C36" s="84" t="s">
        <v>61</v>
      </c>
      <c r="D36" s="84"/>
      <c r="E36" s="84"/>
      <c r="F36" s="84"/>
      <c r="G36" s="84"/>
      <c r="H36" s="84"/>
      <c r="I36" s="22"/>
      <c r="J36" s="22"/>
      <c r="K36" s="22"/>
      <c r="L36" s="22"/>
      <c r="M36" s="3"/>
      <c r="AI36" s="46"/>
      <c r="AJ36" s="32" t="s">
        <v>22</v>
      </c>
      <c r="AK36" s="46"/>
      <c r="AS36" s="32"/>
      <c r="AT36" s="1"/>
      <c r="AU36" s="1"/>
      <c r="AV36" s="1"/>
      <c r="AW36" s="75"/>
      <c r="AX36" s="38"/>
      <c r="AY36" s="2"/>
      <c r="AZ36" s="3"/>
      <c r="BA36" s="2"/>
      <c r="BB36" s="2"/>
      <c r="BC36" s="2"/>
      <c r="BD36" s="3"/>
      <c r="BE36" s="2"/>
      <c r="BF36" s="3"/>
      <c r="BG36" s="2"/>
      <c r="BH36" s="3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2:71" ht="15.75" thickBot="1" x14ac:dyDescent="0.3">
      <c r="B37" s="68" t="s">
        <v>54</v>
      </c>
      <c r="C37" s="70">
        <v>1279</v>
      </c>
      <c r="D37" s="70">
        <v>1298</v>
      </c>
      <c r="E37" s="70">
        <v>4365</v>
      </c>
      <c r="F37" s="70">
        <v>6608</v>
      </c>
      <c r="G37" s="70">
        <v>8186</v>
      </c>
      <c r="H37" s="70">
        <v>8193</v>
      </c>
      <c r="I37" s="70"/>
      <c r="J37" s="70" t="s">
        <v>2</v>
      </c>
      <c r="K37" s="70" t="s">
        <v>3</v>
      </c>
      <c r="L37" s="22"/>
      <c r="M37" s="3"/>
      <c r="AJ37" s="22" t="s">
        <v>66</v>
      </c>
      <c r="AQ37" s="22"/>
      <c r="AR37" s="2"/>
      <c r="AS37" s="22"/>
      <c r="AT37" s="32"/>
      <c r="AU37" s="32"/>
      <c r="AV37" s="32"/>
      <c r="AW37" s="23"/>
      <c r="AX37" s="23"/>
      <c r="AY37" s="23"/>
      <c r="AZ37" s="23"/>
      <c r="BA37" s="23"/>
      <c r="BB37" s="23"/>
      <c r="BC37" s="23"/>
      <c r="BD37" s="23"/>
      <c r="BE37" s="23"/>
      <c r="BF37" s="26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</row>
    <row r="38" spans="2:71" ht="18.75" x14ac:dyDescent="0.3">
      <c r="B38" s="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3"/>
      <c r="AJ38" s="22"/>
      <c r="AQ38" s="22"/>
      <c r="AR38" s="2"/>
      <c r="AS38" s="22"/>
      <c r="AT38" s="32"/>
      <c r="AU38" s="32"/>
      <c r="AV38" s="32"/>
      <c r="AW38" s="22"/>
      <c r="AX38" s="22"/>
      <c r="AY38" s="2"/>
      <c r="AZ38" s="22"/>
      <c r="BA38" s="2"/>
      <c r="BB38" s="2"/>
      <c r="BC38" s="2"/>
      <c r="BD38" s="22"/>
      <c r="BE38" s="2"/>
      <c r="BF38" s="3"/>
      <c r="BG38" s="22"/>
      <c r="BH38" s="2"/>
      <c r="BI38" s="2"/>
      <c r="BJ38" s="25"/>
      <c r="BK38" s="76"/>
      <c r="BL38" s="25"/>
      <c r="BM38" s="2"/>
      <c r="BN38" s="2"/>
      <c r="BO38" s="2"/>
      <c r="BP38" s="2"/>
      <c r="BQ38" s="2"/>
      <c r="BR38" s="2"/>
      <c r="BS38" s="2"/>
    </row>
    <row r="39" spans="2:71" x14ac:dyDescent="0.25">
      <c r="B39" s="35" t="s">
        <v>28</v>
      </c>
      <c r="C39" s="36">
        <v>110.01</v>
      </c>
      <c r="D39" s="40">
        <v>72.069999999999993</v>
      </c>
      <c r="E39" s="36">
        <v>85.52</v>
      </c>
      <c r="F39" s="36">
        <v>85.97</v>
      </c>
      <c r="G39" s="37">
        <v>58.58</v>
      </c>
      <c r="H39" s="37">
        <v>78.709999999999994</v>
      </c>
      <c r="I39" s="40"/>
      <c r="J39" s="38">
        <f t="shared" ref="J39:J40" si="6">AVERAGE(C39:H39)</f>
        <v>81.809999999999988</v>
      </c>
      <c r="K39" s="38">
        <f t="shared" ref="K39:K40" si="7">STDEV(C39:H39)/SQRT(COUNT(C39:H39))</f>
        <v>7.001000404704115</v>
      </c>
      <c r="L39" s="38"/>
      <c r="M39" s="3"/>
      <c r="AH39" s="35" t="s">
        <v>28</v>
      </c>
      <c r="AJ39" s="3">
        <v>9.0999999999999998E-2</v>
      </c>
      <c r="AQ39" s="22"/>
      <c r="AR39" s="2"/>
      <c r="AS39" s="22"/>
      <c r="AT39" s="32"/>
      <c r="AU39" s="32"/>
      <c r="AV39" s="32"/>
      <c r="AW39" s="22"/>
      <c r="AX39" s="22"/>
      <c r="AY39" s="2"/>
      <c r="AZ39" s="22"/>
      <c r="BA39" s="2"/>
      <c r="BB39" s="2"/>
      <c r="BC39" s="2"/>
      <c r="BD39" s="22"/>
      <c r="BE39" s="2"/>
      <c r="BF39" s="3"/>
      <c r="BG39" s="22"/>
      <c r="BH39" s="2"/>
      <c r="BI39" s="2"/>
      <c r="BJ39" s="2"/>
      <c r="BK39" s="77"/>
      <c r="BL39" s="77"/>
      <c r="BM39" s="2"/>
      <c r="BN39" s="2"/>
      <c r="BO39" s="2"/>
      <c r="BP39" s="2"/>
      <c r="BQ39" s="2"/>
      <c r="BR39" s="2"/>
      <c r="BS39" s="2"/>
    </row>
    <row r="40" spans="2:71" x14ac:dyDescent="0.25">
      <c r="B40" s="35" t="s">
        <v>35</v>
      </c>
      <c r="C40" s="36">
        <v>45.93</v>
      </c>
      <c r="D40" s="40">
        <v>36.67</v>
      </c>
      <c r="E40" s="36">
        <v>34.25</v>
      </c>
      <c r="F40" s="36">
        <v>44.98</v>
      </c>
      <c r="G40" s="37">
        <v>23.82</v>
      </c>
      <c r="H40" s="37">
        <v>32.86</v>
      </c>
      <c r="I40" s="40"/>
      <c r="J40" s="38">
        <f t="shared" si="6"/>
        <v>36.418333333333329</v>
      </c>
      <c r="K40" s="38">
        <f t="shared" si="7"/>
        <v>3.366099044558529</v>
      </c>
      <c r="L40" s="38"/>
      <c r="M40" s="3"/>
      <c r="AH40" s="35" t="s">
        <v>35</v>
      </c>
      <c r="AJ40" s="3">
        <v>0.55600000000000005</v>
      </c>
      <c r="AQ40" s="38"/>
      <c r="AR40" s="2"/>
      <c r="AS40" s="3"/>
      <c r="AT40" s="1"/>
      <c r="AU40" s="1"/>
      <c r="AV40" s="1"/>
      <c r="AW40" s="22"/>
      <c r="AX40" s="22"/>
      <c r="AY40" s="2"/>
      <c r="AZ40" s="2"/>
      <c r="BA40" s="22"/>
      <c r="BB40" s="2"/>
      <c r="BC40" s="2"/>
      <c r="BD40" s="2"/>
      <c r="BE40" s="22"/>
      <c r="BF40" s="3"/>
      <c r="BG40" s="22"/>
      <c r="BH40" s="2"/>
      <c r="BI40" s="2"/>
      <c r="BJ40" s="2"/>
      <c r="BK40" s="77"/>
      <c r="BL40" s="77"/>
      <c r="BM40" s="2"/>
      <c r="BN40" s="2"/>
      <c r="BO40" s="2"/>
      <c r="BP40" s="2"/>
      <c r="BQ40" s="2"/>
      <c r="BR40" s="2"/>
      <c r="BS40" s="2"/>
    </row>
    <row r="41" spans="2:71" x14ac:dyDescent="0.25">
      <c r="B41" s="2"/>
      <c r="C41" s="47"/>
      <c r="D41" s="48"/>
      <c r="E41" s="47"/>
      <c r="F41" s="47"/>
      <c r="G41" s="47"/>
      <c r="H41" s="47"/>
      <c r="I41" s="36"/>
      <c r="J41" s="38"/>
      <c r="K41" s="38"/>
      <c r="L41" s="38"/>
      <c r="M41" s="3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Q41" s="38"/>
      <c r="AR41" s="2"/>
      <c r="AS41" s="3"/>
      <c r="AT41" s="1"/>
      <c r="AU41" s="1"/>
      <c r="AV41" s="1"/>
      <c r="AW41" s="35"/>
      <c r="AX41" s="38"/>
      <c r="AY41" s="2"/>
      <c r="AZ41" s="3"/>
      <c r="BA41" s="2"/>
      <c r="BB41" s="2"/>
      <c r="BC41" s="2"/>
      <c r="BD41" s="2"/>
      <c r="BE41" s="2"/>
      <c r="BF41" s="3"/>
      <c r="BG41" s="3"/>
      <c r="BH41" s="2"/>
      <c r="BI41" s="2"/>
      <c r="BJ41" s="35"/>
      <c r="BK41" s="78"/>
      <c r="BL41" s="78"/>
      <c r="BM41" s="2"/>
      <c r="BN41" s="2"/>
      <c r="BO41" s="2"/>
      <c r="BP41" s="2"/>
      <c r="BQ41" s="2"/>
      <c r="BR41" s="2"/>
      <c r="BS41" s="2"/>
    </row>
    <row r="42" spans="2:71" ht="18.75" x14ac:dyDescent="0.3">
      <c r="B42" s="25" t="s">
        <v>60</v>
      </c>
      <c r="C42" s="47"/>
      <c r="D42" s="48"/>
      <c r="E42" s="47"/>
      <c r="F42" s="47"/>
      <c r="G42" s="47"/>
      <c r="H42" s="47"/>
      <c r="I42" s="36"/>
      <c r="J42" s="38"/>
      <c r="K42" s="38"/>
      <c r="L42" s="38"/>
      <c r="M42" s="3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6"/>
      <c r="AJ42" s="46"/>
      <c r="AL42" s="46"/>
      <c r="AM42" s="47"/>
      <c r="AN42" s="36"/>
      <c r="AO42" s="38"/>
      <c r="AP42" s="38"/>
      <c r="AQ42" s="38"/>
      <c r="AR42" s="2"/>
      <c r="AS42" s="3"/>
      <c r="AW42" s="35"/>
      <c r="AX42" s="38"/>
      <c r="AY42" s="2"/>
      <c r="AZ42" s="3"/>
      <c r="BA42" s="2"/>
      <c r="BB42" s="35"/>
      <c r="BC42" s="2"/>
      <c r="BD42" s="2"/>
      <c r="BE42" s="2"/>
      <c r="BF42" s="3"/>
      <c r="BG42" s="3"/>
      <c r="BH42" s="2"/>
      <c r="BI42" s="2"/>
      <c r="BJ42" s="35"/>
      <c r="BK42" s="78"/>
      <c r="BL42" s="78"/>
      <c r="BM42" s="2"/>
      <c r="BN42" s="2"/>
      <c r="BO42" s="2"/>
      <c r="BP42" s="2"/>
      <c r="BQ42" s="2"/>
      <c r="BR42" s="2"/>
      <c r="BS42" s="2"/>
    </row>
    <row r="43" spans="2:71" x14ac:dyDescent="0.25">
      <c r="B43" s="2"/>
      <c r="C43" s="47"/>
      <c r="D43" s="48"/>
      <c r="E43" s="47"/>
      <c r="F43" s="47"/>
      <c r="G43" s="47"/>
      <c r="H43" s="47"/>
      <c r="I43" s="36"/>
      <c r="J43" s="38"/>
      <c r="K43" s="38"/>
      <c r="L43" s="38"/>
      <c r="M43" s="3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N43" s="36"/>
      <c r="AO43" s="38"/>
      <c r="AP43" s="38"/>
      <c r="AQ43" s="38"/>
      <c r="AR43" s="2"/>
      <c r="AS43" s="3"/>
      <c r="AW43" s="35"/>
      <c r="AX43" s="38"/>
      <c r="AY43" s="2"/>
      <c r="AZ43" s="3"/>
      <c r="BA43" s="2"/>
      <c r="BB43" s="2"/>
      <c r="BC43" s="2"/>
      <c r="BD43" s="2"/>
      <c r="BE43" s="2"/>
      <c r="BF43" s="3"/>
      <c r="BG43" s="3"/>
      <c r="BH43" s="2"/>
      <c r="BI43" s="2"/>
      <c r="BJ43" s="35"/>
      <c r="BK43" s="78"/>
      <c r="BL43" s="78"/>
      <c r="BM43" s="2"/>
      <c r="BN43" s="2"/>
      <c r="BO43" s="2"/>
      <c r="BP43" s="2"/>
      <c r="BQ43" s="2"/>
      <c r="BR43" s="2"/>
      <c r="BS43" s="2"/>
    </row>
    <row r="44" spans="2:71" ht="15.75" thickBot="1" x14ac:dyDescent="0.3">
      <c r="B44" s="2"/>
      <c r="C44" s="84" t="s">
        <v>64</v>
      </c>
      <c r="D44" s="84"/>
      <c r="E44" s="84"/>
      <c r="F44" s="84"/>
      <c r="G44" s="84"/>
      <c r="H44" s="84"/>
      <c r="I44" s="22"/>
      <c r="J44" s="22"/>
      <c r="K44" s="22"/>
      <c r="L44" s="38"/>
      <c r="M44" s="3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N44" s="36"/>
      <c r="AO44" s="38"/>
      <c r="AP44" s="38"/>
      <c r="AQ44" s="38"/>
      <c r="AR44" s="2"/>
      <c r="AS44" s="3"/>
      <c r="AW44" s="74"/>
      <c r="AX44" s="38"/>
      <c r="AY44" s="2"/>
      <c r="AZ44" s="3"/>
      <c r="BA44" s="2"/>
      <c r="BB44" s="2"/>
      <c r="BC44" s="2"/>
      <c r="BD44" s="2"/>
      <c r="BE44" s="2"/>
      <c r="BF44" s="3"/>
      <c r="BG44" s="3"/>
      <c r="BH44" s="2"/>
      <c r="BI44" s="2"/>
      <c r="BJ44" s="35"/>
      <c r="BK44" s="78"/>
      <c r="BL44" s="78"/>
      <c r="BM44" s="2"/>
      <c r="BN44" s="2"/>
      <c r="BO44" s="2"/>
      <c r="BP44" s="2"/>
      <c r="BQ44" s="2"/>
      <c r="BR44" s="2"/>
      <c r="BS44" s="2"/>
    </row>
    <row r="45" spans="2:71" ht="15.75" thickBot="1" x14ac:dyDescent="0.3">
      <c r="B45" s="68" t="s">
        <v>54</v>
      </c>
      <c r="C45" s="70">
        <v>1121</v>
      </c>
      <c r="D45" s="70">
        <v>1122</v>
      </c>
      <c r="E45" s="70">
        <v>5180</v>
      </c>
      <c r="F45" s="70">
        <v>5233</v>
      </c>
      <c r="G45" s="70">
        <v>7705</v>
      </c>
      <c r="H45" s="70">
        <v>5179</v>
      </c>
      <c r="I45" s="70"/>
      <c r="J45" s="70" t="s">
        <v>2</v>
      </c>
      <c r="K45" s="70" t="s">
        <v>3</v>
      </c>
      <c r="L45" s="38"/>
      <c r="M45" s="3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N45" s="36"/>
      <c r="AO45" s="38"/>
      <c r="AP45" s="38"/>
      <c r="AQ45" s="38"/>
      <c r="AR45" s="2"/>
      <c r="AS45" s="3"/>
      <c r="AW45" s="2"/>
      <c r="AX45" s="38"/>
      <c r="AY45" s="2"/>
      <c r="AZ45" s="3"/>
      <c r="BA45" s="39"/>
      <c r="BB45" s="2"/>
      <c r="BC45" s="2"/>
      <c r="BD45" s="39"/>
      <c r="BE45" s="2"/>
      <c r="BF45" s="3"/>
      <c r="BG45" s="3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</row>
    <row r="46" spans="2:71" x14ac:dyDescent="0.25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38"/>
      <c r="M46" s="3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N46" s="36"/>
      <c r="AO46" s="38"/>
      <c r="AP46" s="38"/>
      <c r="AQ46" s="38"/>
      <c r="AR46" s="2"/>
      <c r="AS46" s="3"/>
      <c r="AW46" s="35"/>
      <c r="AX46" s="38"/>
      <c r="AY46" s="2"/>
      <c r="AZ46" s="3"/>
      <c r="BA46" s="2"/>
      <c r="BB46" s="2"/>
      <c r="BC46" s="2"/>
      <c r="BD46" s="2"/>
      <c r="BE46" s="2"/>
      <c r="BF46" s="3"/>
      <c r="BG46" s="3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</row>
    <row r="47" spans="2:71" x14ac:dyDescent="0.25">
      <c r="B47" s="35" t="s">
        <v>28</v>
      </c>
      <c r="C47" s="36">
        <v>73.7</v>
      </c>
      <c r="D47" s="36">
        <v>59.85</v>
      </c>
      <c r="E47" s="36">
        <v>33</v>
      </c>
      <c r="F47" s="36">
        <v>76.650000000000006</v>
      </c>
      <c r="G47" s="40">
        <v>65.95</v>
      </c>
      <c r="H47" s="36">
        <v>73.489999999999995</v>
      </c>
      <c r="I47" s="36"/>
      <c r="J47" s="38">
        <f t="shared" ref="J47:J48" si="8">AVERAGE(C47:H47)</f>
        <v>63.773333333333341</v>
      </c>
      <c r="K47" s="38">
        <f t="shared" ref="K47:K48" si="9">STDEV(C47:H47)/SQRT(COUNT(C47:H47))</f>
        <v>6.6480306189961986</v>
      </c>
      <c r="L47" s="38"/>
      <c r="M47" s="3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N47" s="36"/>
      <c r="AO47" s="38"/>
      <c r="AP47" s="38"/>
      <c r="AQ47" s="38"/>
      <c r="AR47" s="2"/>
      <c r="AS47" s="3"/>
      <c r="AW47" s="3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</row>
    <row r="48" spans="2:71" ht="18.75" x14ac:dyDescent="0.3">
      <c r="B48" s="35" t="s">
        <v>35</v>
      </c>
      <c r="C48" s="36">
        <v>30.68</v>
      </c>
      <c r="D48" s="36">
        <v>33.35</v>
      </c>
      <c r="E48" s="36">
        <v>13.8</v>
      </c>
      <c r="F48" s="36">
        <v>49.15</v>
      </c>
      <c r="G48" s="40">
        <v>32.880000000000003</v>
      </c>
      <c r="H48" s="36">
        <v>37.61</v>
      </c>
      <c r="I48" s="36"/>
      <c r="J48" s="38">
        <f t="shared" si="8"/>
        <v>32.911666666666662</v>
      </c>
      <c r="K48" s="38">
        <f t="shared" si="9"/>
        <v>4.6768475256071627</v>
      </c>
      <c r="L48" s="38"/>
      <c r="M48" s="3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N48" s="36"/>
      <c r="AO48" s="38"/>
      <c r="AP48" s="38"/>
      <c r="AQ48" s="38"/>
      <c r="AR48" s="2"/>
      <c r="AS48" s="3"/>
      <c r="AW48" s="22"/>
      <c r="AX48" s="22"/>
      <c r="AY48" s="84"/>
      <c r="AZ48" s="84"/>
      <c r="BA48" s="84"/>
      <c r="BB48" s="3"/>
      <c r="BC48" s="2"/>
      <c r="BD48" s="2"/>
      <c r="BE48" s="25"/>
      <c r="BF48" s="76"/>
      <c r="BG48" s="25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</row>
    <row r="49" spans="2:71" x14ac:dyDescent="0.25">
      <c r="B49" s="2"/>
      <c r="C49" s="47"/>
      <c r="D49" s="48"/>
      <c r="E49" s="47"/>
      <c r="F49" s="47"/>
      <c r="G49" s="47"/>
      <c r="H49" s="47"/>
      <c r="I49" s="36"/>
      <c r="J49" s="38"/>
      <c r="K49" s="38"/>
      <c r="L49" s="38"/>
      <c r="M49" s="3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N49" s="36"/>
      <c r="AO49" s="38"/>
      <c r="AP49" s="38"/>
      <c r="AQ49" s="38"/>
      <c r="AR49" s="2"/>
      <c r="AS49" s="3"/>
      <c r="AW49" s="22"/>
      <c r="AX49" s="22"/>
      <c r="AY49" s="2"/>
      <c r="AZ49" s="22"/>
      <c r="BA49" s="22"/>
      <c r="BB49" s="22"/>
      <c r="BC49" s="22"/>
      <c r="BD49" s="22"/>
      <c r="BE49" s="22"/>
      <c r="BF49" s="22"/>
      <c r="BG49" s="22"/>
      <c r="BH49" s="2"/>
      <c r="BI49" s="2"/>
      <c r="BJ49" s="35"/>
      <c r="BK49" s="79"/>
      <c r="BL49" s="80"/>
      <c r="BM49" s="2"/>
      <c r="BN49" s="2"/>
      <c r="BO49" s="2"/>
      <c r="BP49" s="2"/>
      <c r="BQ49" s="2"/>
      <c r="BR49" s="2"/>
      <c r="BS49" s="2"/>
    </row>
    <row r="50" spans="2:71" x14ac:dyDescent="0.25">
      <c r="B50" s="2"/>
      <c r="C50" s="47"/>
      <c r="D50" s="48"/>
      <c r="E50" s="47"/>
      <c r="F50" s="47"/>
      <c r="G50" s="47"/>
      <c r="H50" s="47"/>
      <c r="I50" s="36"/>
      <c r="J50" s="38"/>
      <c r="K50" s="38"/>
      <c r="L50" s="38"/>
      <c r="M50" s="3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36"/>
      <c r="AO50" s="38"/>
      <c r="AP50" s="38"/>
      <c r="AQ50" s="38"/>
      <c r="AR50" s="2"/>
      <c r="AS50" s="3"/>
      <c r="AW50" s="22"/>
      <c r="AX50" s="22"/>
      <c r="AY50" s="2"/>
      <c r="AZ50" s="22"/>
      <c r="BA50" s="3"/>
      <c r="BB50" s="22"/>
      <c r="BC50" s="22"/>
      <c r="BD50" s="22"/>
      <c r="BE50" s="22"/>
      <c r="BF50" s="22"/>
      <c r="BG50" s="22"/>
      <c r="BH50" s="2"/>
      <c r="BI50" s="2"/>
      <c r="BJ50" s="35"/>
      <c r="BK50" s="79"/>
      <c r="BL50" s="80"/>
      <c r="BM50" s="2"/>
      <c r="BN50" s="2"/>
      <c r="BO50" s="2"/>
      <c r="BP50" s="2"/>
      <c r="BQ50" s="2"/>
      <c r="BR50" s="2"/>
      <c r="BS50" s="2"/>
    </row>
    <row r="51" spans="2:71" x14ac:dyDescent="0.25">
      <c r="B51" s="2"/>
      <c r="C51" s="47"/>
      <c r="D51" s="48"/>
      <c r="E51" s="47"/>
      <c r="F51" s="47"/>
      <c r="G51" s="47"/>
      <c r="H51" s="47"/>
      <c r="I51" s="36"/>
      <c r="J51" s="38"/>
      <c r="K51" s="38"/>
      <c r="L51" s="38"/>
      <c r="M51" s="3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36"/>
      <c r="AO51" s="38"/>
      <c r="AP51" s="38"/>
      <c r="AQ51" s="38"/>
      <c r="AR51" s="2"/>
      <c r="AS51" s="3"/>
      <c r="AW51" s="22"/>
      <c r="AX51" s="22"/>
      <c r="AY51" s="2"/>
      <c r="AZ51" s="22"/>
      <c r="BA51" s="3"/>
      <c r="BB51" s="22"/>
      <c r="BC51" s="22"/>
      <c r="BD51" s="22"/>
      <c r="BE51" s="22"/>
      <c r="BF51" s="22"/>
      <c r="BG51" s="22"/>
      <c r="BH51" s="2"/>
      <c r="BI51" s="2"/>
      <c r="BJ51" s="35"/>
      <c r="BK51" s="81"/>
      <c r="BL51" s="80"/>
      <c r="BM51" s="2"/>
      <c r="BN51" s="2"/>
      <c r="BO51" s="2"/>
      <c r="BP51" s="2"/>
      <c r="BQ51" s="2"/>
      <c r="BR51" s="2"/>
      <c r="BS51" s="2"/>
    </row>
    <row r="52" spans="2:71" x14ac:dyDescent="0.25">
      <c r="B52" s="2"/>
      <c r="C52" s="47"/>
      <c r="D52" s="48"/>
      <c r="E52" s="47"/>
      <c r="F52" s="47"/>
      <c r="G52" s="47"/>
      <c r="H52" s="47"/>
      <c r="I52" s="36"/>
      <c r="J52" s="38"/>
      <c r="K52" s="38"/>
      <c r="L52" s="38"/>
      <c r="M52" s="3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36"/>
      <c r="AO52" s="38"/>
      <c r="AP52" s="38"/>
      <c r="AQ52" s="38"/>
      <c r="AR52" s="2"/>
      <c r="AS52" s="3"/>
      <c r="AW52" s="35"/>
      <c r="AX52" s="75"/>
      <c r="AY52" s="2"/>
      <c r="AZ52" s="3"/>
      <c r="BA52" s="2"/>
      <c r="BB52" s="3"/>
      <c r="BC52" s="3"/>
      <c r="BD52" s="3"/>
      <c r="BE52" s="3"/>
      <c r="BF52" s="3"/>
      <c r="BG52" s="3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</row>
    <row r="53" spans="2:71" x14ac:dyDescent="0.25">
      <c r="B53" s="2"/>
      <c r="C53" s="47"/>
      <c r="D53" s="48"/>
      <c r="E53" s="47"/>
      <c r="F53" s="47"/>
      <c r="G53" s="47"/>
      <c r="H53" s="47"/>
      <c r="I53" s="36"/>
      <c r="J53" s="38"/>
      <c r="K53" s="38"/>
      <c r="L53" s="38"/>
      <c r="M53" s="3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36"/>
      <c r="AO53" s="38"/>
      <c r="AP53" s="38"/>
      <c r="AQ53" s="38"/>
      <c r="AR53" s="2"/>
      <c r="AS53" s="3"/>
      <c r="AW53" s="35"/>
      <c r="AX53" s="75"/>
      <c r="AY53" s="2"/>
      <c r="AZ53" s="3"/>
      <c r="BA53" s="3"/>
      <c r="BB53" s="3"/>
      <c r="BC53" s="3"/>
      <c r="BD53" s="3"/>
      <c r="BE53" s="3"/>
      <c r="BF53" s="3"/>
      <c r="BG53" s="3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</row>
    <row r="54" spans="2:71" x14ac:dyDescent="0.25">
      <c r="B54" s="2"/>
      <c r="C54" s="47"/>
      <c r="D54" s="48"/>
      <c r="E54" s="47"/>
      <c r="F54" s="47"/>
      <c r="G54" s="47"/>
      <c r="H54" s="47"/>
      <c r="I54" s="36"/>
      <c r="J54" s="38"/>
      <c r="K54" s="38"/>
      <c r="L54" s="38"/>
      <c r="M54" s="3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36"/>
      <c r="AO54" s="38"/>
      <c r="AP54" s="38"/>
      <c r="AQ54" s="38"/>
      <c r="AR54" s="2"/>
      <c r="AS54" s="3"/>
      <c r="AW54" s="35"/>
      <c r="AX54" s="75"/>
      <c r="AY54" s="2"/>
      <c r="AZ54" s="3"/>
      <c r="BA54" s="3"/>
      <c r="BB54" s="3"/>
      <c r="BC54" s="3"/>
      <c r="BD54" s="3"/>
      <c r="BE54" s="3"/>
      <c r="BF54" s="3"/>
      <c r="BG54" s="3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</row>
    <row r="55" spans="2:71" x14ac:dyDescent="0.25">
      <c r="B55" s="2"/>
      <c r="C55" s="47"/>
      <c r="D55" s="48"/>
      <c r="E55" s="47"/>
      <c r="F55" s="47"/>
      <c r="G55" s="47"/>
      <c r="H55" s="47"/>
      <c r="I55" s="36"/>
      <c r="J55" s="38"/>
      <c r="K55" s="38"/>
      <c r="L55" s="38"/>
      <c r="M55" s="3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36"/>
      <c r="AO55" s="38"/>
      <c r="AP55" s="38"/>
      <c r="AQ55" s="38"/>
      <c r="AR55" s="2"/>
      <c r="AS55" s="3"/>
      <c r="AW55" s="74"/>
      <c r="AX55" s="75"/>
      <c r="AY55" s="2"/>
      <c r="AZ55" s="22"/>
      <c r="BA55" s="3"/>
      <c r="BB55" s="3"/>
      <c r="BC55" s="3"/>
      <c r="BD55" s="3"/>
      <c r="BE55" s="3"/>
      <c r="BF55" s="3"/>
      <c r="BG55" s="3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</row>
    <row r="56" spans="2:71" x14ac:dyDescent="0.25">
      <c r="B56" s="2"/>
      <c r="C56" s="47"/>
      <c r="D56" s="48"/>
      <c r="E56" s="47"/>
      <c r="F56" s="47"/>
      <c r="G56" s="47"/>
      <c r="H56" s="47"/>
      <c r="I56" s="36"/>
      <c r="J56" s="38"/>
      <c r="K56" s="38"/>
      <c r="L56" s="38"/>
      <c r="M56" s="3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36"/>
      <c r="AO56" s="38"/>
      <c r="AP56" s="38"/>
      <c r="AQ56" s="38"/>
      <c r="AR56" s="2"/>
      <c r="AS56" s="3"/>
      <c r="AW56" s="2"/>
      <c r="AX56" s="75"/>
      <c r="AY56" s="2"/>
      <c r="AZ56" s="3"/>
      <c r="BA56" s="3"/>
      <c r="BB56" s="2"/>
      <c r="BC56" s="2"/>
      <c r="BD56" s="2"/>
      <c r="BE56" s="2"/>
      <c r="BF56" s="2"/>
      <c r="BG56" s="3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</row>
    <row r="57" spans="2:71" x14ac:dyDescent="0.25">
      <c r="B57" s="2"/>
      <c r="C57" s="47"/>
      <c r="D57" s="48"/>
      <c r="E57" s="47"/>
      <c r="F57" s="47"/>
      <c r="G57" s="47"/>
      <c r="H57" s="47"/>
      <c r="I57" s="36"/>
      <c r="J57" s="38"/>
      <c r="K57" s="38"/>
      <c r="L57" s="38"/>
      <c r="M57" s="3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36"/>
      <c r="AO57" s="38"/>
      <c r="AP57" s="38"/>
      <c r="AQ57" s="38"/>
      <c r="AR57" s="2"/>
      <c r="AS57" s="3"/>
      <c r="AW57" s="35"/>
      <c r="AX57" s="75"/>
      <c r="AY57" s="2"/>
      <c r="AZ57" s="3"/>
      <c r="BA57" s="3"/>
      <c r="BB57" s="3"/>
      <c r="BC57" s="2"/>
      <c r="BD57" s="2"/>
      <c r="BE57" s="2"/>
      <c r="BF57" s="2"/>
      <c r="BG57" s="3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</row>
    <row r="58" spans="2:71" x14ac:dyDescent="0.25">
      <c r="B58" s="2"/>
      <c r="C58" s="47"/>
      <c r="D58" s="48"/>
      <c r="E58" s="47"/>
      <c r="F58" s="47"/>
      <c r="G58" s="47"/>
      <c r="H58" s="47"/>
      <c r="I58" s="36"/>
      <c r="J58" s="38"/>
      <c r="K58" s="38"/>
      <c r="L58" s="38"/>
      <c r="M58" s="3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36"/>
      <c r="AO58" s="38"/>
      <c r="AP58" s="38"/>
      <c r="AQ58" s="38"/>
      <c r="AR58" s="2"/>
      <c r="AS58" s="3"/>
      <c r="AW58" s="22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</row>
    <row r="59" spans="2:71" x14ac:dyDescent="0.25">
      <c r="B59" s="2"/>
      <c r="C59" s="47"/>
      <c r="D59" s="48"/>
      <c r="E59" s="47"/>
      <c r="F59" s="47"/>
      <c r="G59" s="47"/>
      <c r="H59" s="47"/>
      <c r="I59" s="36"/>
      <c r="J59" s="38"/>
      <c r="K59" s="38"/>
      <c r="L59" s="38"/>
      <c r="M59" s="3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36"/>
      <c r="AO59" s="38"/>
      <c r="AP59" s="38"/>
      <c r="AQ59" s="38"/>
      <c r="AR59" s="2"/>
      <c r="AS59" s="3"/>
    </row>
    <row r="60" spans="2:71" x14ac:dyDescent="0.25">
      <c r="B60" s="2"/>
      <c r="C60" s="47"/>
      <c r="D60" s="48"/>
      <c r="E60" s="47"/>
      <c r="F60" s="47"/>
      <c r="G60" s="47"/>
      <c r="H60" s="47"/>
      <c r="I60" s="36"/>
      <c r="J60" s="38"/>
      <c r="K60" s="38"/>
      <c r="L60" s="38"/>
      <c r="M60" s="3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36"/>
      <c r="AO60" s="38"/>
      <c r="AP60" s="38"/>
      <c r="AQ60" s="38"/>
      <c r="AR60" s="2"/>
      <c r="AS60" s="3"/>
    </row>
    <row r="61" spans="2:71" x14ac:dyDescent="0.25">
      <c r="B61" s="2"/>
      <c r="C61" s="47"/>
      <c r="D61" s="48"/>
      <c r="E61" s="47"/>
      <c r="F61" s="47"/>
      <c r="G61" s="47"/>
      <c r="H61" s="47"/>
      <c r="I61" s="36"/>
      <c r="J61" s="38"/>
      <c r="K61" s="38"/>
      <c r="L61" s="38"/>
      <c r="M61" s="3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36"/>
      <c r="AO61" s="38"/>
      <c r="AP61" s="38"/>
      <c r="AQ61" s="38"/>
      <c r="AR61" s="2"/>
      <c r="AS61" s="3"/>
    </row>
    <row r="62" spans="2:71" x14ac:dyDescent="0.25">
      <c r="B62" s="2"/>
      <c r="C62" s="47"/>
      <c r="D62" s="48"/>
      <c r="E62" s="47"/>
      <c r="F62" s="47"/>
      <c r="G62" s="47"/>
      <c r="H62" s="47"/>
      <c r="I62" s="36"/>
      <c r="J62" s="38"/>
      <c r="K62" s="38"/>
      <c r="L62" s="38"/>
      <c r="M62" s="3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36"/>
      <c r="AO62" s="38"/>
      <c r="AP62" s="38"/>
      <c r="AQ62" s="38"/>
      <c r="AR62" s="2"/>
      <c r="AS62" s="3"/>
    </row>
    <row r="63" spans="2:71" x14ac:dyDescent="0.25">
      <c r="B63" s="2"/>
      <c r="C63" s="47"/>
      <c r="D63" s="48"/>
      <c r="E63" s="47"/>
      <c r="F63" s="47"/>
      <c r="G63" s="47"/>
      <c r="H63" s="47"/>
      <c r="I63" s="36"/>
      <c r="J63" s="38"/>
      <c r="K63" s="38"/>
      <c r="L63" s="38"/>
      <c r="M63" s="3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36"/>
      <c r="AO63" s="38"/>
      <c r="AP63" s="38"/>
      <c r="AQ63" s="38"/>
      <c r="AR63" s="2"/>
      <c r="AS63" s="3"/>
    </row>
    <row r="64" spans="2:71" x14ac:dyDescent="0.25">
      <c r="B64" s="2"/>
      <c r="C64" s="47"/>
      <c r="D64" s="48"/>
      <c r="E64" s="47"/>
      <c r="F64" s="47"/>
      <c r="G64" s="47"/>
      <c r="H64" s="47"/>
      <c r="I64" s="36"/>
      <c r="J64" s="38"/>
      <c r="K64" s="38"/>
      <c r="L64" s="38"/>
      <c r="M64" s="3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36"/>
      <c r="AO64" s="38"/>
      <c r="AP64" s="38"/>
      <c r="AQ64" s="38"/>
      <c r="AR64" s="2"/>
      <c r="AS64" s="3"/>
    </row>
    <row r="65" spans="2:45" x14ac:dyDescent="0.25">
      <c r="B65" s="2"/>
      <c r="C65" s="47"/>
      <c r="D65" s="48"/>
      <c r="E65" s="47"/>
      <c r="F65" s="47"/>
      <c r="G65" s="47"/>
      <c r="H65" s="47"/>
      <c r="I65" s="36"/>
      <c r="J65" s="38"/>
      <c r="K65" s="38"/>
      <c r="L65" s="38"/>
      <c r="M65" s="3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36"/>
      <c r="AO65" s="38"/>
      <c r="AP65" s="38"/>
      <c r="AQ65" s="38"/>
      <c r="AR65" s="2"/>
      <c r="AS65" s="3"/>
    </row>
    <row r="66" spans="2:45" x14ac:dyDescent="0.25">
      <c r="B66" s="2"/>
      <c r="C66" s="47"/>
      <c r="D66" s="48"/>
      <c r="E66" s="47"/>
      <c r="F66" s="47"/>
      <c r="G66" s="47"/>
      <c r="H66" s="47"/>
      <c r="I66" s="36"/>
      <c r="J66" s="38"/>
      <c r="K66" s="38"/>
      <c r="L66" s="38"/>
      <c r="M66" s="3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36"/>
      <c r="AO66" s="38"/>
      <c r="AP66" s="38"/>
      <c r="AQ66" s="38"/>
      <c r="AR66" s="2"/>
      <c r="AS66" s="3"/>
    </row>
    <row r="67" spans="2:45" x14ac:dyDescent="0.25">
      <c r="B67" s="2"/>
      <c r="C67" s="47"/>
      <c r="D67" s="48"/>
      <c r="E67" s="47"/>
      <c r="F67" s="47"/>
      <c r="G67" s="47"/>
      <c r="H67" s="47"/>
      <c r="I67" s="36"/>
      <c r="J67" s="38"/>
      <c r="K67" s="38"/>
      <c r="L67" s="38"/>
      <c r="M67" s="3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36"/>
      <c r="AO67" s="38"/>
      <c r="AP67" s="38"/>
      <c r="AQ67" s="38"/>
      <c r="AR67" s="2"/>
      <c r="AS67" s="3"/>
    </row>
    <row r="68" spans="2:45" x14ac:dyDescent="0.25">
      <c r="B68" s="2"/>
      <c r="C68" s="47"/>
      <c r="D68" s="48"/>
      <c r="E68" s="47"/>
      <c r="F68" s="47"/>
      <c r="G68" s="47"/>
      <c r="H68" s="47"/>
      <c r="I68" s="36"/>
      <c r="J68" s="38"/>
      <c r="K68" s="38"/>
      <c r="L68" s="38"/>
      <c r="M68" s="3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36"/>
      <c r="AO68" s="38"/>
      <c r="AP68" s="38"/>
      <c r="AQ68" s="38"/>
      <c r="AR68" s="2"/>
      <c r="AS68" s="3"/>
    </row>
    <row r="69" spans="2:45" x14ac:dyDescent="0.25">
      <c r="B69" s="2"/>
      <c r="C69" s="47"/>
      <c r="D69" s="48"/>
      <c r="E69" s="47"/>
      <c r="F69" s="47"/>
      <c r="G69" s="47"/>
      <c r="H69" s="47"/>
      <c r="I69" s="36"/>
      <c r="J69" s="38"/>
      <c r="K69" s="38"/>
      <c r="L69" s="38"/>
      <c r="M69" s="3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36"/>
      <c r="AO69" s="38"/>
      <c r="AP69" s="38"/>
      <c r="AQ69" s="38"/>
      <c r="AR69" s="2"/>
      <c r="AS69" s="3"/>
    </row>
    <row r="70" spans="2:45" x14ac:dyDescent="0.25">
      <c r="B70" s="2"/>
      <c r="C70" s="47"/>
      <c r="D70" s="48"/>
      <c r="E70" s="47"/>
      <c r="F70" s="47"/>
      <c r="G70" s="47"/>
      <c r="H70" s="47"/>
      <c r="I70" s="36"/>
      <c r="J70" s="38"/>
      <c r="K70" s="38"/>
      <c r="L70" s="38"/>
      <c r="M70" s="3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36"/>
      <c r="AO70" s="38"/>
      <c r="AP70" s="38"/>
      <c r="AQ70" s="38"/>
      <c r="AR70" s="2"/>
      <c r="AS70" s="3"/>
    </row>
    <row r="71" spans="2:45" x14ac:dyDescent="0.25">
      <c r="B71" s="2"/>
      <c r="C71" s="47"/>
      <c r="D71" s="48"/>
      <c r="E71" s="47"/>
      <c r="F71" s="47"/>
      <c r="G71" s="47"/>
      <c r="H71" s="47"/>
      <c r="I71" s="36"/>
      <c r="J71" s="38"/>
      <c r="K71" s="38"/>
      <c r="L71" s="38"/>
      <c r="M71" s="3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36"/>
      <c r="AO71" s="38"/>
      <c r="AP71" s="38"/>
      <c r="AQ71" s="38"/>
      <c r="AR71" s="2"/>
      <c r="AS71" s="3"/>
    </row>
    <row r="72" spans="2:45" x14ac:dyDescent="0.25">
      <c r="B72" s="2"/>
      <c r="C72" s="47"/>
      <c r="D72" s="48"/>
      <c r="E72" s="47"/>
      <c r="F72" s="47"/>
      <c r="G72" s="47"/>
      <c r="H72" s="47"/>
      <c r="I72" s="36"/>
      <c r="J72" s="38"/>
      <c r="K72" s="38"/>
      <c r="L72" s="38"/>
      <c r="M72" s="3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36"/>
      <c r="AO72" s="38"/>
      <c r="AP72" s="38"/>
      <c r="AQ72" s="38"/>
      <c r="AR72" s="2"/>
      <c r="AS72" s="3"/>
    </row>
    <row r="73" spans="2:45" x14ac:dyDescent="0.25">
      <c r="B73" s="2"/>
      <c r="C73" s="47"/>
      <c r="D73" s="48"/>
      <c r="E73" s="47"/>
      <c r="F73" s="47"/>
      <c r="G73" s="47"/>
      <c r="H73" s="47"/>
      <c r="I73" s="36"/>
      <c r="J73" s="38"/>
      <c r="K73" s="38"/>
      <c r="L73" s="38"/>
      <c r="M73" s="3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36"/>
      <c r="AO73" s="38"/>
      <c r="AP73" s="38"/>
      <c r="AQ73" s="38"/>
      <c r="AR73" s="2"/>
      <c r="AS73" s="3"/>
    </row>
    <row r="74" spans="2:45" x14ac:dyDescent="0.25">
      <c r="B74" s="2"/>
      <c r="C74" s="47"/>
      <c r="D74" s="48"/>
      <c r="E74" s="47"/>
      <c r="F74" s="47"/>
      <c r="G74" s="47"/>
      <c r="H74" s="47"/>
      <c r="I74" s="36"/>
      <c r="J74" s="38"/>
      <c r="K74" s="38"/>
      <c r="L74" s="38"/>
      <c r="M74" s="3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36"/>
      <c r="AO74" s="38"/>
      <c r="AP74" s="38"/>
      <c r="AQ74" s="38"/>
      <c r="AR74" s="2"/>
      <c r="AS74" s="3"/>
    </row>
    <row r="75" spans="2:45" x14ac:dyDescent="0.25">
      <c r="B75" s="2"/>
      <c r="C75" s="47"/>
      <c r="D75" s="48"/>
      <c r="E75" s="47"/>
      <c r="F75" s="47"/>
      <c r="G75" s="47"/>
      <c r="H75" s="47"/>
      <c r="I75" s="36"/>
      <c r="J75" s="38"/>
      <c r="K75" s="38"/>
      <c r="L75" s="38"/>
      <c r="M75" s="3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36"/>
      <c r="AO75" s="38"/>
      <c r="AP75" s="38"/>
      <c r="AQ75" s="38"/>
      <c r="AR75" s="2"/>
      <c r="AS75" s="3"/>
    </row>
    <row r="76" spans="2:45" x14ac:dyDescent="0.25">
      <c r="B76" s="2"/>
      <c r="C76" s="47"/>
      <c r="D76" s="48"/>
      <c r="E76" s="47"/>
      <c r="F76" s="47"/>
      <c r="G76" s="47"/>
      <c r="H76" s="47"/>
      <c r="I76" s="36"/>
      <c r="J76" s="38"/>
      <c r="K76" s="38"/>
      <c r="L76" s="38"/>
      <c r="M76" s="3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36"/>
      <c r="AO76" s="38"/>
      <c r="AP76" s="38"/>
      <c r="AQ76" s="38"/>
      <c r="AR76" s="2"/>
      <c r="AS76" s="3"/>
    </row>
    <row r="77" spans="2:45" x14ac:dyDescent="0.25">
      <c r="B77" s="2"/>
      <c r="C77" s="47"/>
      <c r="D77" s="48"/>
      <c r="E77" s="47"/>
      <c r="F77" s="47"/>
      <c r="G77" s="47"/>
      <c r="H77" s="47"/>
      <c r="I77" s="36"/>
      <c r="J77" s="38"/>
      <c r="K77" s="38"/>
      <c r="L77" s="38"/>
      <c r="M77" s="3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36"/>
      <c r="AO77" s="38"/>
      <c r="AP77" s="38"/>
      <c r="AQ77" s="38"/>
      <c r="AR77" s="2"/>
      <c r="AS77" s="3"/>
    </row>
    <row r="78" spans="2:45" x14ac:dyDescent="0.25">
      <c r="B78" s="2"/>
      <c r="C78" s="47"/>
      <c r="D78" s="48"/>
      <c r="E78" s="47"/>
      <c r="F78" s="47"/>
      <c r="G78" s="47"/>
      <c r="H78" s="47"/>
      <c r="I78" s="36"/>
      <c r="J78" s="38"/>
      <c r="K78" s="38"/>
      <c r="L78" s="38"/>
      <c r="M78" s="3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36"/>
      <c r="AO78" s="38"/>
      <c r="AP78" s="38"/>
      <c r="AQ78" s="38"/>
      <c r="AR78" s="2"/>
      <c r="AS78" s="3"/>
    </row>
    <row r="79" spans="2:45" x14ac:dyDescent="0.25">
      <c r="B79" s="2"/>
      <c r="C79" s="47"/>
      <c r="D79" s="48"/>
      <c r="E79" s="47"/>
      <c r="F79" s="47"/>
      <c r="G79" s="47"/>
      <c r="H79" s="47"/>
      <c r="I79" s="36"/>
      <c r="J79" s="38"/>
      <c r="K79" s="38"/>
      <c r="L79" s="38"/>
      <c r="M79" s="3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36"/>
      <c r="AO79" s="38"/>
      <c r="AP79" s="38"/>
      <c r="AQ79" s="38"/>
      <c r="AR79" s="2"/>
      <c r="AS79" s="3"/>
    </row>
    <row r="80" spans="2:45" x14ac:dyDescent="0.25">
      <c r="B80" s="2"/>
      <c r="C80" s="47"/>
      <c r="D80" s="48"/>
      <c r="E80" s="47"/>
      <c r="F80" s="47"/>
      <c r="G80" s="47"/>
      <c r="H80" s="47"/>
      <c r="I80" s="36"/>
      <c r="J80" s="38"/>
      <c r="K80" s="38"/>
      <c r="L80" s="38"/>
      <c r="M80" s="3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36"/>
      <c r="AO80" s="38"/>
      <c r="AP80" s="38"/>
      <c r="AQ80" s="38"/>
      <c r="AR80" s="2"/>
      <c r="AS80" s="3"/>
    </row>
    <row r="81" spans="1:51" x14ac:dyDescent="0.25">
      <c r="B81" s="2"/>
      <c r="C81" s="47"/>
      <c r="D81" s="48"/>
      <c r="E81" s="47"/>
      <c r="F81" s="47"/>
      <c r="G81" s="47"/>
      <c r="H81" s="47"/>
      <c r="I81" s="36"/>
      <c r="J81" s="38"/>
      <c r="K81" s="38"/>
      <c r="L81" s="38"/>
      <c r="M81" s="3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36"/>
      <c r="AO81" s="38"/>
      <c r="AP81" s="38"/>
      <c r="AQ81" s="38"/>
      <c r="AR81" s="2"/>
      <c r="AS81" s="3"/>
    </row>
    <row r="82" spans="1:51" x14ac:dyDescent="0.25">
      <c r="B82" s="2"/>
      <c r="C82" s="47"/>
      <c r="D82" s="48"/>
      <c r="E82" s="47"/>
      <c r="F82" s="47"/>
      <c r="G82" s="47"/>
      <c r="H82" s="47"/>
      <c r="I82" s="36"/>
      <c r="J82" s="38"/>
      <c r="K82" s="38"/>
      <c r="L82" s="38"/>
      <c r="M82" s="3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36"/>
      <c r="AO82" s="38"/>
      <c r="AP82" s="38"/>
      <c r="AQ82" s="38"/>
      <c r="AR82" s="2"/>
      <c r="AS82" s="3"/>
    </row>
    <row r="83" spans="1:51" x14ac:dyDescent="0.25">
      <c r="D83" s="41"/>
      <c r="L83" s="38"/>
      <c r="M83" s="3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36"/>
      <c r="AO83" s="38"/>
      <c r="AP83" s="38"/>
      <c r="AQ83" s="38"/>
      <c r="AR83" s="2"/>
      <c r="AS83" s="3"/>
    </row>
    <row r="84" spans="1:51" x14ac:dyDescent="0.25">
      <c r="D84" s="41"/>
      <c r="L84" s="38"/>
      <c r="M84" s="3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36"/>
      <c r="AO84" s="38"/>
      <c r="AP84" s="38"/>
      <c r="AQ84" s="38"/>
      <c r="AR84" s="2"/>
      <c r="AS84" s="3"/>
    </row>
    <row r="85" spans="1:51" ht="15.75" thickBot="1" x14ac:dyDescent="0.3">
      <c r="B85" s="49"/>
      <c r="C85" s="50"/>
      <c r="E85" s="50"/>
      <c r="F85" s="50"/>
      <c r="G85" s="50"/>
      <c r="H85" s="50"/>
      <c r="I85" s="50"/>
      <c r="J85" s="50"/>
      <c r="K85" s="50"/>
      <c r="L85" s="38"/>
      <c r="M85" s="3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36"/>
      <c r="AO85" s="38"/>
      <c r="AP85" s="38"/>
      <c r="AQ85" s="38"/>
      <c r="AR85" s="2"/>
      <c r="AS85" s="3"/>
    </row>
    <row r="86" spans="1:51" ht="19.5" thickTop="1" x14ac:dyDescent="0.3">
      <c r="B86" s="51" t="s">
        <v>42</v>
      </c>
      <c r="L86" s="38"/>
      <c r="M86" s="3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36"/>
      <c r="AO86" s="38"/>
      <c r="AP86" s="38"/>
      <c r="AQ86" s="38"/>
      <c r="AR86" s="2"/>
      <c r="AS86" s="3"/>
    </row>
    <row r="87" spans="1:51" ht="15.75" thickBot="1" x14ac:dyDescent="0.3">
      <c r="A87" s="49"/>
      <c r="L87" s="38"/>
      <c r="M87" s="3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36"/>
      <c r="AO87" s="38"/>
      <c r="AP87" s="38"/>
      <c r="AQ87" s="38"/>
      <c r="AR87" s="2"/>
      <c r="AS87" s="3"/>
    </row>
    <row r="88" spans="1:51" ht="15.75" thickTop="1" x14ac:dyDescent="0.25">
      <c r="B88" s="32" t="s">
        <v>43</v>
      </c>
      <c r="L88" s="38"/>
      <c r="M88" s="3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36"/>
      <c r="AO88" s="38"/>
      <c r="AP88" s="38"/>
      <c r="AQ88" s="38"/>
      <c r="AR88" s="2"/>
      <c r="AS88" s="3"/>
    </row>
    <row r="89" spans="1:51" x14ac:dyDescent="0.25">
      <c r="B89" s="34" t="s">
        <v>44</v>
      </c>
      <c r="C89" s="86" t="s">
        <v>19</v>
      </c>
      <c r="D89" s="86"/>
      <c r="E89" s="86"/>
      <c r="F89" s="86"/>
      <c r="G89" s="32"/>
      <c r="H89" s="32"/>
      <c r="I89" s="32"/>
      <c r="J89" s="32"/>
      <c r="K89" s="32"/>
      <c r="AI89" s="47"/>
      <c r="AJ89" s="47"/>
      <c r="AK89" s="47"/>
      <c r="AL89" s="47"/>
      <c r="AM89" s="47"/>
      <c r="AN89" s="36"/>
      <c r="AO89" s="38"/>
      <c r="AP89" s="38"/>
      <c r="AQ89" s="38"/>
      <c r="AR89" s="2"/>
      <c r="AS89" s="3"/>
    </row>
    <row r="90" spans="1:51" x14ac:dyDescent="0.25">
      <c r="C90" s="32">
        <v>1279</v>
      </c>
      <c r="D90" s="32">
        <v>1298</v>
      </c>
      <c r="E90" s="32">
        <v>4365</v>
      </c>
      <c r="F90" s="32">
        <v>6608</v>
      </c>
      <c r="G90" s="32">
        <v>8186</v>
      </c>
      <c r="H90" s="32">
        <v>8193</v>
      </c>
      <c r="I90" s="32"/>
      <c r="J90" s="32" t="s">
        <v>2</v>
      </c>
      <c r="K90" s="32" t="s">
        <v>3</v>
      </c>
    </row>
    <row r="91" spans="1:51" ht="15.75" thickBot="1" x14ac:dyDescent="0.3">
      <c r="L91" s="50"/>
      <c r="M91" s="50"/>
      <c r="N91" s="50"/>
      <c r="O91" s="50"/>
      <c r="P91" s="50"/>
      <c r="Q91" s="50"/>
    </row>
    <row r="92" spans="1:51" ht="16.5" thickTop="1" thickBot="1" x14ac:dyDescent="0.3">
      <c r="B92" s="31" t="s">
        <v>31</v>
      </c>
      <c r="C92" s="52" t="e">
        <f>100*(#REF!-#REF!)/#REF!</f>
        <v>#REF!</v>
      </c>
      <c r="D92" s="9" t="e">
        <f>100*(#REF!-#REF!)/#REF!</f>
        <v>#REF!</v>
      </c>
      <c r="E92" s="9" t="e">
        <f>100*(#REF!-#REF!)/#REF!</f>
        <v>#REF!</v>
      </c>
      <c r="F92" s="9" t="e">
        <f>100*(#REF!-#REF!)/#REF!</f>
        <v>#REF!</v>
      </c>
      <c r="G92" s="9" t="e">
        <f>100*(#REF!-#REF!)/#REF!</f>
        <v>#REF!</v>
      </c>
      <c r="H92" s="9" t="e">
        <f>100*(#REF!-#REF!)/#REF!</f>
        <v>#REF!</v>
      </c>
      <c r="I92" s="9"/>
      <c r="J92" s="10" t="e">
        <f>AVERAGE(C92:H92)</f>
        <v>#REF!</v>
      </c>
      <c r="K92" s="10" t="e">
        <f>STDEV(C92:H92)/SQRT(COUNT(C92:H92))</f>
        <v>#REF!</v>
      </c>
      <c r="AL92" s="50"/>
      <c r="AM92" s="50"/>
      <c r="AN92" s="50"/>
      <c r="AO92" s="50"/>
      <c r="AP92" s="50"/>
      <c r="AQ92" s="50"/>
      <c r="AR92" s="49"/>
      <c r="AS92" s="50"/>
      <c r="AT92" s="49"/>
      <c r="AU92" s="49"/>
      <c r="AV92" s="49"/>
      <c r="AW92" s="49"/>
      <c r="AX92" s="49"/>
      <c r="AY92" s="49"/>
    </row>
    <row r="93" spans="1:51" ht="15.75" thickTop="1" x14ac:dyDescent="0.25">
      <c r="B93" s="31" t="s">
        <v>28</v>
      </c>
      <c r="C93" s="53">
        <f t="shared" ref="C93:H94" si="10">100*(C17-C10)/C10</f>
        <v>14.809607498535444</v>
      </c>
      <c r="D93" s="9">
        <f t="shared" si="10"/>
        <v>6.7973577668868481</v>
      </c>
      <c r="E93" s="9">
        <f t="shared" si="10"/>
        <v>26.635249764373253</v>
      </c>
      <c r="F93" s="9">
        <f t="shared" si="10"/>
        <v>48.282265552460522</v>
      </c>
      <c r="G93" s="9">
        <f t="shared" si="10"/>
        <v>46.86468646864688</v>
      </c>
      <c r="H93" s="9">
        <f t="shared" si="10"/>
        <v>33.929483903934589</v>
      </c>
      <c r="I93" s="9"/>
      <c r="J93" s="10">
        <f>AVERAGE(C93:H93)</f>
        <v>29.553108492472926</v>
      </c>
      <c r="K93" s="10">
        <f>STDEV(C93:H93)/SQRT(COUNT(C93:H93))</f>
        <v>6.8637541480477333</v>
      </c>
    </row>
    <row r="94" spans="1:51" x14ac:dyDescent="0.25">
      <c r="B94" s="31" t="s">
        <v>35</v>
      </c>
      <c r="C94" s="53">
        <f t="shared" si="10"/>
        <v>11.587407903549904</v>
      </c>
      <c r="D94" s="9">
        <f t="shared" si="10"/>
        <v>24.914509037616032</v>
      </c>
      <c r="E94" s="9">
        <f t="shared" si="10"/>
        <v>65.666666666666671</v>
      </c>
      <c r="F94" s="9">
        <f t="shared" si="10"/>
        <v>206.32911392405063</v>
      </c>
      <c r="G94" s="9">
        <f t="shared" si="10"/>
        <v>93.337004405286336</v>
      </c>
      <c r="H94" s="9">
        <f t="shared" si="10"/>
        <v>46.065012831479898</v>
      </c>
      <c r="I94" s="9"/>
      <c r="J94" s="10">
        <f>AVERAGE(C94:H94)</f>
        <v>74.649952461441572</v>
      </c>
      <c r="K94" s="10">
        <f>STDEV(C94:H94)/SQRT(COUNT(C94:H94))</f>
        <v>28.888812442332302</v>
      </c>
    </row>
    <row r="95" spans="1:51" x14ac:dyDescent="0.25">
      <c r="B95" s="31" t="s">
        <v>29</v>
      </c>
      <c r="C95" s="53" t="e">
        <f>100*(#REF!-#REF!)/#REF!</f>
        <v>#REF!</v>
      </c>
      <c r="D95" s="9" t="e">
        <f>100*(#REF!-#REF!)/#REF!</f>
        <v>#REF!</v>
      </c>
      <c r="E95" s="9" t="e">
        <f>100*(#REF!-#REF!)/#REF!</f>
        <v>#REF!</v>
      </c>
      <c r="F95" s="9" t="e">
        <f>100*(#REF!-#REF!)/#REF!</f>
        <v>#REF!</v>
      </c>
      <c r="G95" s="9" t="e">
        <f>100*(#REF!-#REF!)/#REF!</f>
        <v>#REF!</v>
      </c>
      <c r="H95" s="9" t="e">
        <f>100*(#REF!-#REF!)/#REF!</f>
        <v>#REF!</v>
      </c>
      <c r="I95" s="9"/>
      <c r="J95" s="10" t="e">
        <f>AVERAGE(C95:H95)</f>
        <v>#REF!</v>
      </c>
      <c r="K95" s="10" t="e">
        <f>STDEV(C95:H95)/SQRT(COUNT(C95:H95))</f>
        <v>#REF!</v>
      </c>
      <c r="L95" s="32"/>
      <c r="N95" s="32" t="s">
        <v>0</v>
      </c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</row>
    <row r="96" spans="1:51" x14ac:dyDescent="0.25">
      <c r="B96" s="31" t="s">
        <v>39</v>
      </c>
      <c r="C96" s="53" t="e">
        <f>100*(#REF!-#REF!)/#REF!</f>
        <v>#REF!</v>
      </c>
      <c r="D96" s="9" t="e">
        <f>100*(#REF!-#REF!)/#REF!</f>
        <v>#REF!</v>
      </c>
      <c r="E96" s="9" t="e">
        <f>100*(#REF!-#REF!)/#REF!</f>
        <v>#REF!</v>
      </c>
      <c r="F96" s="9" t="e">
        <f>100*(#REF!-#REF!)/#REF!</f>
        <v>#REF!</v>
      </c>
      <c r="G96" s="9" t="e">
        <f>100*(#REF!-#REF!)/#REF!</f>
        <v>#REF!</v>
      </c>
      <c r="H96" s="9" t="e">
        <f>100*(#REF!-#REF!)/#REF!</f>
        <v>#REF!</v>
      </c>
      <c r="I96" s="9"/>
      <c r="J96" s="10" t="e">
        <f>AVERAGE(C96:H96)</f>
        <v>#REF!</v>
      </c>
      <c r="K96" s="10" t="e">
        <f>STDEV(C96:H96)/SQRT(COUNT(C96:H96))</f>
        <v>#REF!</v>
      </c>
      <c r="L96" s="32" t="s">
        <v>4</v>
      </c>
      <c r="N96" s="32">
        <v>1121</v>
      </c>
      <c r="O96" s="32">
        <v>1122</v>
      </c>
      <c r="P96" s="32">
        <v>5180</v>
      </c>
      <c r="Q96" s="32">
        <v>5233</v>
      </c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S96" s="32" t="s">
        <v>20</v>
      </c>
    </row>
    <row r="97" spans="2:47" x14ac:dyDescent="0.25">
      <c r="B97" s="54" t="s">
        <v>40</v>
      </c>
      <c r="C97" s="53" t="e">
        <f>100*(#REF!-#REF!)/#REF!</f>
        <v>#REF!</v>
      </c>
      <c r="D97" s="9" t="e">
        <f>100*(#REF!-#REF!)/#REF!</f>
        <v>#REF!</v>
      </c>
      <c r="E97" s="9" t="e">
        <f>100*(#REF!-#REF!)/#REF!</f>
        <v>#REF!</v>
      </c>
      <c r="F97" s="9" t="e">
        <f>100*(#REF!-#REF!)/#REF!</f>
        <v>#REF!</v>
      </c>
      <c r="G97" s="9" t="e">
        <f>100*(#REF!-#REF!)/#REF!</f>
        <v>#REF!</v>
      </c>
      <c r="H97" s="9" t="e">
        <f>100*(#REF!-#REF!)/#REF!</f>
        <v>#REF!</v>
      </c>
      <c r="I97" s="9"/>
      <c r="J97" s="10" t="e">
        <f t="shared" ref="J97:J98" si="11">AVERAGE(C97:H97)</f>
        <v>#REF!</v>
      </c>
      <c r="K97" s="10" t="e">
        <f t="shared" ref="K97:K98" si="12">STDEV(C97:H97)/SQRT(COUNT(C97:H97))</f>
        <v>#REF!</v>
      </c>
      <c r="AI97" s="32"/>
      <c r="AJ97" s="32"/>
      <c r="AK97" s="32"/>
      <c r="AL97" s="32">
        <v>7705</v>
      </c>
      <c r="AM97" s="32">
        <v>5179</v>
      </c>
      <c r="AN97" s="32"/>
      <c r="AO97" s="32" t="s">
        <v>2</v>
      </c>
      <c r="AP97" s="32" t="s">
        <v>3</v>
      </c>
      <c r="AQ97" s="32" t="s">
        <v>4</v>
      </c>
      <c r="AS97" s="32" t="s">
        <v>21</v>
      </c>
    </row>
    <row r="98" spans="2:47" ht="15.75" thickBot="1" x14ac:dyDescent="0.3">
      <c r="B98" s="31" t="s">
        <v>41</v>
      </c>
      <c r="C98" s="55" t="e">
        <f>100*(#REF!-#REF!)/#REF!</f>
        <v>#REF!</v>
      </c>
      <c r="D98" s="9" t="e">
        <f>100*(#REF!-#REF!)/#REF!</f>
        <v>#REF!</v>
      </c>
      <c r="E98" s="9" t="e">
        <f>100*(#REF!-#REF!)/#REF!</f>
        <v>#REF!</v>
      </c>
      <c r="F98" s="9" t="e">
        <f>100*(#REF!-#REF!)/#REF!</f>
        <v>#REF!</v>
      </c>
      <c r="G98" s="9" t="e">
        <f>100*(#REF!-#REF!)/#REF!</f>
        <v>#REF!</v>
      </c>
      <c r="H98" s="9" t="e">
        <f>100*(#REF!-#REF!)/#REF!</f>
        <v>#REF!</v>
      </c>
      <c r="I98" s="9"/>
      <c r="J98" s="10" t="e">
        <f t="shared" si="11"/>
        <v>#REF!</v>
      </c>
      <c r="K98" s="10" t="e">
        <f t="shared" si="12"/>
        <v>#REF!</v>
      </c>
      <c r="L98" s="10" t="e">
        <f t="shared" ref="L98:L104" si="13">STDEV(C92:H92)</f>
        <v>#REF!</v>
      </c>
      <c r="M98" s="9"/>
      <c r="N98" s="9" t="e">
        <f>100*(#REF!-#REF!)/#REF!</f>
        <v>#REF!</v>
      </c>
      <c r="O98" s="9" t="e">
        <f>100*(#REF!-#REF!)/#REF!</f>
        <v>#REF!</v>
      </c>
      <c r="P98" s="9" t="e">
        <f>100*(#REF!-#REF!)/#REF!</f>
        <v>#REF!</v>
      </c>
      <c r="Q98" s="9" t="e">
        <f>100*(#REF!-#REF!)/#REF!</f>
        <v>#REF!</v>
      </c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2:47" x14ac:dyDescent="0.25">
      <c r="L99" s="10">
        <f t="shared" si="13"/>
        <v>16.812695382628412</v>
      </c>
      <c r="M99" s="9"/>
      <c r="N99" s="9">
        <f t="shared" ref="N99:Q100" si="14">100*(I17-I10)/I10</f>
        <v>36.080360803608023</v>
      </c>
      <c r="O99" s="9">
        <f t="shared" si="14"/>
        <v>17.54261363636364</v>
      </c>
      <c r="P99" s="9">
        <f t="shared" si="14"/>
        <v>11.204372438024601</v>
      </c>
      <c r="Q99" s="9">
        <f t="shared" si="14"/>
        <v>35.209580838323355</v>
      </c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 t="e">
        <f>100*(#REF!-#REF!)/#REF!</f>
        <v>#REF!</v>
      </c>
      <c r="AM99" s="9" t="e">
        <f>100*(#REF!-#REF!)/#REF!</f>
        <v>#REF!</v>
      </c>
      <c r="AN99" s="9"/>
      <c r="AO99" s="10" t="e">
        <f>AVERAGE(N99:AM99)</f>
        <v>#REF!</v>
      </c>
      <c r="AP99" s="10" t="e">
        <f>STDEV(N99:AM99)/SQRT(COUNT(N99:AM99))</f>
        <v>#REF!</v>
      </c>
      <c r="AQ99" s="10" t="e">
        <f>STDEV(N99:AM99)</f>
        <v>#REF!</v>
      </c>
      <c r="AS99" s="32"/>
    </row>
    <row r="100" spans="2:47" x14ac:dyDescent="0.25">
      <c r="L100" s="10">
        <f t="shared" si="13"/>
        <v>70.762849758680019</v>
      </c>
      <c r="M100" s="9"/>
      <c r="N100" s="9">
        <f t="shared" si="14"/>
        <v>45.168295331161758</v>
      </c>
      <c r="O100" s="9">
        <f t="shared" si="14"/>
        <v>17.922457937088524</v>
      </c>
      <c r="P100" s="9">
        <f t="shared" si="14"/>
        <v>26.47058823529413</v>
      </c>
      <c r="Q100" s="9">
        <f t="shared" si="14"/>
        <v>54.477345701034587</v>
      </c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>
        <f>100*(M17-M10)/M10</f>
        <v>11.243851018973997</v>
      </c>
      <c r="AM100" s="9">
        <f>100*(N17-N10)/N10</f>
        <v>47.29568333048968</v>
      </c>
      <c r="AN100" s="9"/>
      <c r="AO100" s="10">
        <f>AVERAGE(N100:AM100)</f>
        <v>33.763036925673781</v>
      </c>
      <c r="AP100" s="10">
        <f>STDEV(N100:AM100)/SQRT(COUNT(N100:AM100))</f>
        <v>7.1960927142226643</v>
      </c>
      <c r="AQ100" s="10">
        <f>STDEV(N100:AM100)</f>
        <v>17.626755291605175</v>
      </c>
      <c r="AS100" s="32"/>
    </row>
    <row r="101" spans="2:47" x14ac:dyDescent="0.25">
      <c r="B101" s="32" t="s">
        <v>43</v>
      </c>
      <c r="L101" s="10" t="e">
        <f t="shared" si="13"/>
        <v>#REF!</v>
      </c>
      <c r="M101" s="9"/>
      <c r="N101" s="9" t="e">
        <f>100*(#REF!-#REF!)/#REF!</f>
        <v>#REF!</v>
      </c>
      <c r="O101" s="9" t="e">
        <f>100*(#REF!-#REF!)/#REF!</f>
        <v>#REF!</v>
      </c>
      <c r="P101" s="9" t="e">
        <f>100*(#REF!-#REF!)/#REF!</f>
        <v>#REF!</v>
      </c>
      <c r="Q101" s="9" t="e">
        <f>100*(#REF!-#REF!)/#REF!</f>
        <v>#REF!</v>
      </c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>
        <f>100*(M18-M11)/M11</f>
        <v>47.289905519641977</v>
      </c>
      <c r="AM101" s="9">
        <f>100*(N18-N11)/N11</f>
        <v>95.57750107342207</v>
      </c>
      <c r="AN101" s="9"/>
      <c r="AO101" s="10" t="e">
        <f>AVERAGE(N101:AM101)</f>
        <v>#REF!</v>
      </c>
      <c r="AP101" s="10" t="e">
        <f>STDEV(N101:AM101)/SQRT(COUNT(N101:AM101))</f>
        <v>#REF!</v>
      </c>
      <c r="AQ101" s="10" t="e">
        <f>STDEV(N101:AM101)</f>
        <v>#REF!</v>
      </c>
      <c r="AS101" s="32"/>
      <c r="AU101" s="34" t="s">
        <v>10</v>
      </c>
    </row>
    <row r="102" spans="2:47" x14ac:dyDescent="0.25">
      <c r="B102" s="34" t="s">
        <v>45</v>
      </c>
      <c r="C102" s="86" t="s">
        <v>19</v>
      </c>
      <c r="D102" s="86"/>
      <c r="E102" s="86"/>
      <c r="F102" s="86"/>
      <c r="G102" s="32"/>
      <c r="H102" s="32"/>
      <c r="I102" s="32"/>
      <c r="J102" s="32"/>
      <c r="K102" s="32"/>
      <c r="L102" s="10" t="e">
        <f t="shared" si="13"/>
        <v>#REF!</v>
      </c>
      <c r="M102" s="9"/>
      <c r="N102" s="9" t="e">
        <f>100*(#REF!-#REF!)/#REF!</f>
        <v>#REF!</v>
      </c>
      <c r="O102" s="9" t="e">
        <f>100*(#REF!-#REF!)/#REF!</f>
        <v>#REF!</v>
      </c>
      <c r="P102" s="9" t="e">
        <f>100*(#REF!-#REF!)/#REF!</f>
        <v>#REF!</v>
      </c>
      <c r="Q102" s="9" t="e">
        <f>100*(#REF!-#REF!)/#REF!</f>
        <v>#REF!</v>
      </c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 t="e">
        <f>100*(#REF!-#REF!)/#REF!</f>
        <v>#REF!</v>
      </c>
      <c r="AM102" s="9" t="e">
        <f>100*(#REF!-#REF!)/#REF!</f>
        <v>#REF!</v>
      </c>
      <c r="AN102" s="9"/>
      <c r="AO102" s="10" t="e">
        <f>AVERAGE(N102:AM102)</f>
        <v>#REF!</v>
      </c>
      <c r="AP102" s="10" t="e">
        <f>STDEV(N102:AM102)/SQRT(COUNT(N102:AM102))</f>
        <v>#REF!</v>
      </c>
      <c r="AQ102" s="10" t="e">
        <f>STDEV(N102:AM102)</f>
        <v>#REF!</v>
      </c>
      <c r="AU102" s="34" t="s">
        <v>10</v>
      </c>
    </row>
    <row r="103" spans="2:47" x14ac:dyDescent="0.25">
      <c r="C103" s="32">
        <v>1279</v>
      </c>
      <c r="D103" s="32">
        <v>1298</v>
      </c>
      <c r="E103" s="32">
        <v>4365</v>
      </c>
      <c r="F103" s="32">
        <v>6608</v>
      </c>
      <c r="G103" s="32">
        <v>8186</v>
      </c>
      <c r="H103" s="32">
        <v>8193</v>
      </c>
      <c r="I103" s="32"/>
      <c r="J103" s="32" t="s">
        <v>2</v>
      </c>
      <c r="K103" s="32" t="s">
        <v>3</v>
      </c>
      <c r="L103" s="10" t="e">
        <f t="shared" si="13"/>
        <v>#REF!</v>
      </c>
      <c r="M103" s="9"/>
      <c r="N103" s="9" t="e">
        <f>100*(#REF!-#REF!)/#REF!</f>
        <v>#REF!</v>
      </c>
      <c r="O103" s="9" t="e">
        <f>100*(#REF!-#REF!)/#REF!</f>
        <v>#REF!</v>
      </c>
      <c r="P103" s="9" t="e">
        <f>100*(#REF!-#REF!)/#REF!</f>
        <v>#REF!</v>
      </c>
      <c r="Q103" s="9" t="e">
        <f>100*(#REF!-#REF!)/#REF!</f>
        <v>#REF!</v>
      </c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 t="e">
        <f>100*(#REF!-#REF!)/#REF!</f>
        <v>#REF!</v>
      </c>
      <c r="AM103" s="9" t="e">
        <f>100*(#REF!-#REF!)/#REF!</f>
        <v>#REF!</v>
      </c>
      <c r="AN103" s="9"/>
      <c r="AO103" s="10" t="e">
        <f>AVERAGE(N103:AM103)</f>
        <v>#REF!</v>
      </c>
      <c r="AP103" s="10" t="e">
        <f>STDEV(N103:AM103)/SQRT(COUNT(N103:AM103))</f>
        <v>#REF!</v>
      </c>
      <c r="AQ103" s="10" t="e">
        <f>STDEV(N103:AM103)</f>
        <v>#REF!</v>
      </c>
      <c r="AS103" s="32"/>
    </row>
    <row r="104" spans="2:47" ht="15.75" thickBot="1" x14ac:dyDescent="0.3">
      <c r="L104" s="10" t="e">
        <f t="shared" si="13"/>
        <v>#REF!</v>
      </c>
      <c r="M104" s="9"/>
      <c r="N104" s="9" t="e">
        <f>100*(#REF!-#REF!)/#REF!</f>
        <v>#REF!</v>
      </c>
      <c r="O104" s="9" t="e">
        <f>100*(#REF!-#REF!)/#REF!</f>
        <v>#REF!</v>
      </c>
      <c r="P104" s="9" t="e">
        <f>100*(#REF!-#REF!)/#REF!</f>
        <v>#REF!</v>
      </c>
      <c r="Q104" s="9" t="e">
        <f>100*(#REF!-#REF!)/#REF!</f>
        <v>#REF!</v>
      </c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 t="e">
        <f>100*(#REF!-#REF!)/#REF!</f>
        <v>#REF!</v>
      </c>
      <c r="AM104" s="9" t="e">
        <f>100*(#REF!-#REF!)/#REF!</f>
        <v>#REF!</v>
      </c>
      <c r="AN104" s="9"/>
      <c r="AO104" s="10" t="e">
        <f t="shared" ref="AO104:AO105" si="15">AVERAGE(N104:AM104)</f>
        <v>#REF!</v>
      </c>
      <c r="AP104" s="10" t="e">
        <f t="shared" ref="AP104:AP105" si="16">STDEV(N104:AM104)/SQRT(COUNT(N104:AM104))</f>
        <v>#REF!</v>
      </c>
      <c r="AQ104" s="10" t="e">
        <f t="shared" ref="AQ104:AQ105" si="17">STDEV(N104:AM104)</f>
        <v>#REF!</v>
      </c>
    </row>
    <row r="105" spans="2:47" x14ac:dyDescent="0.25">
      <c r="B105" s="31" t="s">
        <v>31</v>
      </c>
      <c r="C105" s="9" t="e">
        <f>100*(#REF!-#REF!)/#REF!</f>
        <v>#REF!</v>
      </c>
      <c r="D105" s="52" t="e">
        <f>100*(#REF!-#REF!)/#REF!</f>
        <v>#REF!</v>
      </c>
      <c r="E105" s="9" t="e">
        <f>100*(#REF!-#REF!)/#REF!</f>
        <v>#REF!</v>
      </c>
      <c r="F105" s="9" t="e">
        <f>100*(#REF!-#REF!)/#REF!</f>
        <v>#REF!</v>
      </c>
      <c r="G105" s="9" t="e">
        <f>100*(#REF!-#REF!)/#REF!</f>
        <v>#REF!</v>
      </c>
      <c r="H105" s="9" t="e">
        <f>100*(#REF!-#REF!)/#REF!</f>
        <v>#REF!</v>
      </c>
      <c r="I105" s="9"/>
      <c r="J105" s="10" t="e">
        <f>AVERAGE(C105:H105)</f>
        <v>#REF!</v>
      </c>
      <c r="K105" s="10" t="e">
        <f>STDEV(C105:H105)/SQRT(COUNT(C105:H105))</f>
        <v>#REF!</v>
      </c>
      <c r="AI105" s="9"/>
      <c r="AJ105" s="9"/>
      <c r="AK105" s="9"/>
      <c r="AL105" s="9" t="e">
        <f>100*(#REF!-#REF!)/#REF!</f>
        <v>#REF!</v>
      </c>
      <c r="AM105" s="9" t="e">
        <f>100*(#REF!-#REF!)/#REF!</f>
        <v>#REF!</v>
      </c>
      <c r="AN105" s="9"/>
      <c r="AO105" s="10" t="e">
        <f t="shared" si="15"/>
        <v>#REF!</v>
      </c>
      <c r="AP105" s="10" t="e">
        <f t="shared" si="16"/>
        <v>#REF!</v>
      </c>
      <c r="AQ105" s="10" t="e">
        <f t="shared" si="17"/>
        <v>#REF!</v>
      </c>
      <c r="AS105" s="32"/>
    </row>
    <row r="106" spans="2:47" x14ac:dyDescent="0.25">
      <c r="B106" s="31" t="s">
        <v>28</v>
      </c>
      <c r="C106" s="9">
        <f t="shared" ref="C106:H107" si="18">100*(C39-C10)/C10</f>
        <v>28.892794376098429</v>
      </c>
      <c r="D106" s="53">
        <f t="shared" si="18"/>
        <v>53.569145535904532</v>
      </c>
      <c r="E106" s="9">
        <f t="shared" si="18"/>
        <v>61.206409048067862</v>
      </c>
      <c r="F106" s="9">
        <f t="shared" si="18"/>
        <v>59.647168059424317</v>
      </c>
      <c r="G106" s="9">
        <f t="shared" si="18"/>
        <v>20.833333333333336</v>
      </c>
      <c r="H106" s="9">
        <f t="shared" si="18"/>
        <v>34.065746891500581</v>
      </c>
      <c r="I106" s="9"/>
      <c r="J106" s="10">
        <f>AVERAGE(C106:H106)</f>
        <v>43.035766207388178</v>
      </c>
      <c r="K106" s="10">
        <f>STDEV(C106:H106)/SQRT(COUNT(C106:H106))</f>
        <v>7.0486309240086982</v>
      </c>
    </row>
    <row r="107" spans="2:47" x14ac:dyDescent="0.25">
      <c r="B107" s="31" t="s">
        <v>35</v>
      </c>
      <c r="C107" s="9">
        <f t="shared" si="18"/>
        <v>53.817816476892162</v>
      </c>
      <c r="D107" s="53">
        <f t="shared" si="18"/>
        <v>79.140205178309742</v>
      </c>
      <c r="E107" s="9">
        <f t="shared" si="18"/>
        <v>128.33333333333334</v>
      </c>
      <c r="F107" s="9">
        <f t="shared" si="18"/>
        <v>127.74683544303795</v>
      </c>
      <c r="G107" s="9">
        <f t="shared" si="18"/>
        <v>31.167400881057269</v>
      </c>
      <c r="H107" s="9">
        <f t="shared" si="18"/>
        <v>40.547476475620186</v>
      </c>
      <c r="I107" s="9"/>
      <c r="J107" s="10">
        <f>AVERAGE(C107:H107)</f>
        <v>76.792177964708443</v>
      </c>
      <c r="K107" s="10">
        <f>STDEV(C107:H107)/SQRT(COUNT(C107:H107))</f>
        <v>17.494285736587688</v>
      </c>
    </row>
    <row r="108" spans="2:47" x14ac:dyDescent="0.25">
      <c r="B108" s="31" t="s">
        <v>29</v>
      </c>
      <c r="C108" s="9" t="e">
        <f>100*(#REF!-#REF!)/#REF!</f>
        <v>#REF!</v>
      </c>
      <c r="D108" s="53" t="e">
        <f>100*(#REF!-#REF!)/#REF!</f>
        <v>#REF!</v>
      </c>
      <c r="E108" s="9" t="e">
        <f>100*(#REF!-#REF!)/#REF!</f>
        <v>#REF!</v>
      </c>
      <c r="F108" s="9" t="e">
        <f>100*(#REF!-#REF!)/#REF!</f>
        <v>#REF!</v>
      </c>
      <c r="G108" s="9" t="e">
        <f>100*(#REF!-#REF!)/#REF!</f>
        <v>#REF!</v>
      </c>
      <c r="H108" s="9" t="e">
        <f>100*(#REF!-#REF!)/#REF!</f>
        <v>#REF!</v>
      </c>
      <c r="I108" s="9"/>
      <c r="J108" s="10" t="e">
        <f>AVERAGE(C108:H108)</f>
        <v>#REF!</v>
      </c>
      <c r="K108" s="10" t="e">
        <f>STDEV(C108:H108)/SQRT(COUNT(C108:H108))</f>
        <v>#REF!</v>
      </c>
      <c r="L108" s="32"/>
      <c r="N108" s="32" t="s">
        <v>0</v>
      </c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</row>
    <row r="109" spans="2:47" x14ac:dyDescent="0.25">
      <c r="B109" s="31" t="s">
        <v>39</v>
      </c>
      <c r="C109" s="9" t="e">
        <f>100*(#REF!-#REF!)/#REF!</f>
        <v>#REF!</v>
      </c>
      <c r="D109" s="53" t="e">
        <f>100*(#REF!-#REF!)/#REF!</f>
        <v>#REF!</v>
      </c>
      <c r="E109" s="9" t="e">
        <f>100*(#REF!-#REF!)/#REF!</f>
        <v>#REF!</v>
      </c>
      <c r="F109" s="9" t="e">
        <f>100*(#REF!-#REF!)/#REF!</f>
        <v>#REF!</v>
      </c>
      <c r="G109" s="9" t="e">
        <f>100*(#REF!-#REF!)/#REF!</f>
        <v>#REF!</v>
      </c>
      <c r="H109" s="9" t="e">
        <f>100*(#REF!-#REF!)/#REF!</f>
        <v>#REF!</v>
      </c>
      <c r="I109" s="9"/>
      <c r="J109" s="10" t="e">
        <f>AVERAGE(C109:H109)</f>
        <v>#REF!</v>
      </c>
      <c r="K109" s="10" t="e">
        <f>STDEV(C109:H109)/SQRT(COUNT(C109:H109))</f>
        <v>#REF!</v>
      </c>
      <c r="L109" s="32" t="s">
        <v>4</v>
      </c>
      <c r="N109" s="32">
        <v>1121</v>
      </c>
      <c r="O109" s="32">
        <v>1122</v>
      </c>
      <c r="P109" s="32">
        <v>5180</v>
      </c>
      <c r="Q109" s="32">
        <v>5233</v>
      </c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S109" s="32" t="s">
        <v>20</v>
      </c>
    </row>
    <row r="110" spans="2:47" x14ac:dyDescent="0.25">
      <c r="B110" s="54" t="s">
        <v>40</v>
      </c>
      <c r="C110" s="9" t="e">
        <f>100*(#REF!-#REF!)/#REF!</f>
        <v>#REF!</v>
      </c>
      <c r="D110" s="53" t="e">
        <f>100*(#REF!-#REF!)/#REF!</f>
        <v>#REF!</v>
      </c>
      <c r="E110" s="9" t="e">
        <f>100*(#REF!-#REF!)/#REF!</f>
        <v>#REF!</v>
      </c>
      <c r="F110" s="9" t="e">
        <f>100*(#REF!-#REF!)/#REF!</f>
        <v>#REF!</v>
      </c>
      <c r="G110" s="9" t="e">
        <f>100*(#REF!-#REF!)/#REF!</f>
        <v>#REF!</v>
      </c>
      <c r="H110" s="9" t="e">
        <f>100*(#REF!-#REF!)/#REF!</f>
        <v>#REF!</v>
      </c>
      <c r="I110" s="9"/>
      <c r="J110" s="10" t="e">
        <f t="shared" ref="J110:J111" si="19">AVERAGE(C110:H110)</f>
        <v>#REF!</v>
      </c>
      <c r="K110" s="10" t="e">
        <f t="shared" ref="K110:K111" si="20">STDEV(C110:H110)/SQRT(COUNT(C110:H110))</f>
        <v>#REF!</v>
      </c>
      <c r="AI110" s="32"/>
      <c r="AJ110" s="32"/>
      <c r="AK110" s="32"/>
      <c r="AL110" s="32">
        <v>7705</v>
      </c>
      <c r="AM110" s="32">
        <v>5179</v>
      </c>
      <c r="AN110" s="32"/>
      <c r="AO110" s="32" t="s">
        <v>2</v>
      </c>
      <c r="AP110" s="32" t="s">
        <v>3</v>
      </c>
      <c r="AQ110" s="32" t="s">
        <v>4</v>
      </c>
      <c r="AS110" s="32" t="s">
        <v>21</v>
      </c>
    </row>
    <row r="111" spans="2:47" ht="15.75" thickBot="1" x14ac:dyDescent="0.3">
      <c r="B111" s="31" t="s">
        <v>41</v>
      </c>
      <c r="C111" s="9" t="e">
        <f>100*(#REF!-#REF!)/#REF!</f>
        <v>#REF!</v>
      </c>
      <c r="D111" s="55" t="e">
        <f>100*(#REF!-#REF!)/#REF!</f>
        <v>#REF!</v>
      </c>
      <c r="E111" s="9" t="e">
        <f>100*(#REF!-#REF!)/#REF!</f>
        <v>#REF!</v>
      </c>
      <c r="F111" s="9" t="e">
        <f>100*(#REF!-#REF!)/#REF!</f>
        <v>#REF!</v>
      </c>
      <c r="G111" s="9" t="e">
        <f>100*(#REF!-#REF!)/#REF!</f>
        <v>#REF!</v>
      </c>
      <c r="H111" s="9" t="e">
        <f>100*(#REF!-#REF!)/#REF!</f>
        <v>#REF!</v>
      </c>
      <c r="I111" s="9"/>
      <c r="J111" s="10" t="e">
        <f t="shared" si="19"/>
        <v>#REF!</v>
      </c>
      <c r="K111" s="10" t="e">
        <f t="shared" si="20"/>
        <v>#REF!</v>
      </c>
      <c r="L111" s="10" t="e">
        <f t="shared" ref="L111:L117" si="21">STDEV(C105:H105)</f>
        <v>#REF!</v>
      </c>
      <c r="M111" s="9"/>
      <c r="N111" s="9" t="e">
        <f>100*(#REF!-#REF!)/#REF!</f>
        <v>#REF!</v>
      </c>
      <c r="O111" s="9" t="e">
        <f>100*(#REF!-#REF!)/#REF!</f>
        <v>#REF!</v>
      </c>
      <c r="P111" s="9" t="e">
        <f>100*(#REF!-#REF!)/#REF!</f>
        <v>#REF!</v>
      </c>
      <c r="Q111" s="9" t="e">
        <f>100*(#REF!-#REF!)/#REF!</f>
        <v>#REF!</v>
      </c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2:47" ht="15.75" thickBot="1" x14ac:dyDescent="0.3">
      <c r="L112" s="10">
        <f t="shared" si="21"/>
        <v>17.26554914902362</v>
      </c>
      <c r="M112" s="9"/>
      <c r="N112" s="9">
        <f t="shared" ref="N112:Q113" si="22">100*(C47-I10)/I10</f>
        <v>51.08651086510865</v>
      </c>
      <c r="O112" s="9">
        <f t="shared" si="22"/>
        <v>6.2677556818181834</v>
      </c>
      <c r="P112" s="9">
        <f t="shared" si="22"/>
        <v>-35.584618387663475</v>
      </c>
      <c r="Q112" s="9">
        <f t="shared" si="22"/>
        <v>31.137724550898206</v>
      </c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 t="e">
        <f>100*(#REF!-#REF!)/#REF!</f>
        <v>#REF!</v>
      </c>
      <c r="AM112" s="9" t="e">
        <f>100*(#REF!-#REF!)/#REF!</f>
        <v>#REF!</v>
      </c>
      <c r="AO112" s="10" t="e">
        <f>AVERAGE(N112:AM112)</f>
        <v>#REF!</v>
      </c>
      <c r="AP112" s="10" t="e">
        <f>STDEV(N112:AM112)/SQRT(COUNT(N112:AM112))</f>
        <v>#REF!</v>
      </c>
      <c r="AQ112" s="10" t="e">
        <f>STDEV(N112:AM112)</f>
        <v>#REF!</v>
      </c>
      <c r="AS112" s="32"/>
    </row>
    <row r="113" spans="2:52" x14ac:dyDescent="0.25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10">
        <f t="shared" si="21"/>
        <v>42.852073469089596</v>
      </c>
      <c r="M113" s="9"/>
      <c r="N113" s="9">
        <f t="shared" si="22"/>
        <v>66.558089033659044</v>
      </c>
      <c r="O113" s="9">
        <f t="shared" si="22"/>
        <v>21.982443306510611</v>
      </c>
      <c r="P113" s="9">
        <f t="shared" si="22"/>
        <v>-33.46190935390549</v>
      </c>
      <c r="Q113" s="9">
        <f t="shared" si="22"/>
        <v>75.34784159828753</v>
      </c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>
        <f>100*(G47-M10)/M10</f>
        <v>15.864371047083628</v>
      </c>
      <c r="AM113" s="9">
        <f>100*(H47-N10)/N10</f>
        <v>25.388159017232546</v>
      </c>
      <c r="AO113" s="10">
        <f>AVERAGE(N113:AM113)</f>
        <v>28.613165774811311</v>
      </c>
      <c r="AP113" s="10">
        <f>STDEV(N113:AM113)/SQRT(COUNT(N113:AM113))</f>
        <v>16.014744241613606</v>
      </c>
      <c r="AQ113" s="10">
        <f>STDEV(N113:AM113)</f>
        <v>39.227951753128494</v>
      </c>
      <c r="AS113" s="32"/>
    </row>
    <row r="114" spans="2:52" x14ac:dyDescent="0.25">
      <c r="B114" s="60" t="s">
        <v>43</v>
      </c>
      <c r="L114" s="10" t="e">
        <f t="shared" si="21"/>
        <v>#REF!</v>
      </c>
      <c r="M114" s="9"/>
      <c r="N114" s="9" t="e">
        <f>100*(#REF!-#REF!)/#REF!</f>
        <v>#REF!</v>
      </c>
      <c r="O114" s="9" t="e">
        <f>100*(#REF!-#REF!)/#REF!</f>
        <v>#REF!</v>
      </c>
      <c r="P114" s="9" t="e">
        <f>100*(#REF!-#REF!)/#REF!</f>
        <v>#REF!</v>
      </c>
      <c r="Q114" s="9" t="e">
        <f>100*(#REF!-#REF!)/#REF!</f>
        <v>#REF!</v>
      </c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>
        <f>100*(G48-M11)/M11</f>
        <v>63.500745897563412</v>
      </c>
      <c r="AM114" s="9">
        <f>100*(H48-N11)/N11</f>
        <v>61.485616144267929</v>
      </c>
      <c r="AO114" s="10" t="e">
        <f>AVERAGE(N114:AM114)</f>
        <v>#REF!</v>
      </c>
      <c r="AP114" s="10" t="e">
        <f>STDEV(N114:AM114)/SQRT(COUNT(N114:AM114))</f>
        <v>#REF!</v>
      </c>
      <c r="AQ114" s="10" t="e">
        <f>STDEV(N114:AM114)</f>
        <v>#REF!</v>
      </c>
      <c r="AS114" s="32"/>
    </row>
    <row r="115" spans="2:52" x14ac:dyDescent="0.25">
      <c r="B115" s="62" t="s">
        <v>46</v>
      </c>
      <c r="C115" s="86" t="s">
        <v>19</v>
      </c>
      <c r="D115" s="86"/>
      <c r="E115" s="86"/>
      <c r="F115" s="86"/>
      <c r="G115" s="32"/>
      <c r="H115" s="32"/>
      <c r="I115" s="32"/>
      <c r="J115" s="32"/>
      <c r="K115" s="32"/>
      <c r="L115" s="10" t="e">
        <f t="shared" si="21"/>
        <v>#REF!</v>
      </c>
      <c r="M115" s="9"/>
      <c r="N115" s="9" t="e">
        <f>100*(#REF!-#REF!)/#REF!</f>
        <v>#REF!</v>
      </c>
      <c r="O115" s="9" t="e">
        <f>100*(#REF!-#REF!)/#REF!</f>
        <v>#REF!</v>
      </c>
      <c r="P115" s="9" t="e">
        <f>100*(#REF!-#REF!)/#REF!</f>
        <v>#REF!</v>
      </c>
      <c r="Q115" s="9" t="e">
        <f>100*(#REF!-#REF!)/#REF!</f>
        <v>#REF!</v>
      </c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 t="e">
        <f>100*(#REF!-#REF!)/#REF!</f>
        <v>#REF!</v>
      </c>
      <c r="AM115" s="9" t="e">
        <f>100*(#REF!-#REF!)/#REF!</f>
        <v>#REF!</v>
      </c>
      <c r="AO115" s="10" t="e">
        <f>AVERAGE(N115:AM115)</f>
        <v>#REF!</v>
      </c>
      <c r="AP115" s="10" t="e">
        <f>STDEV(N115:AM115)/SQRT(COUNT(N115:AM115))</f>
        <v>#REF!</v>
      </c>
      <c r="AQ115" s="10" t="e">
        <f>STDEV(N115:AM115)</f>
        <v>#REF!</v>
      </c>
    </row>
    <row r="116" spans="2:52" x14ac:dyDescent="0.25">
      <c r="B116" s="54"/>
      <c r="C116" s="32">
        <v>1279</v>
      </c>
      <c r="D116" s="32">
        <v>1298</v>
      </c>
      <c r="E116" s="32">
        <v>4365</v>
      </c>
      <c r="F116" s="32">
        <v>6608</v>
      </c>
      <c r="G116" s="32">
        <v>8186</v>
      </c>
      <c r="H116" s="32">
        <v>8193</v>
      </c>
      <c r="I116" s="32"/>
      <c r="J116" s="32" t="s">
        <v>2</v>
      </c>
      <c r="K116" s="32" t="s">
        <v>3</v>
      </c>
      <c r="L116" s="10" t="e">
        <f t="shared" si="21"/>
        <v>#REF!</v>
      </c>
      <c r="M116" s="9"/>
      <c r="N116" s="9" t="e">
        <f>100*(#REF!-#REF!)/#REF!</f>
        <v>#REF!</v>
      </c>
      <c r="O116" s="9" t="e">
        <f>100*(#REF!-#REF!)/#REF!</f>
        <v>#REF!</v>
      </c>
      <c r="P116" s="9" t="e">
        <f>100*(#REF!-#REF!)/#REF!</f>
        <v>#REF!</v>
      </c>
      <c r="Q116" s="9" t="e">
        <f>100*(#REF!-#REF!)/#REF!</f>
        <v>#REF!</v>
      </c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 t="e">
        <f>100*(#REF!-#REF!)/#REF!</f>
        <v>#REF!</v>
      </c>
      <c r="AM116" s="9" t="e">
        <f>100*(#REF!-#REF!)/#REF!</f>
        <v>#REF!</v>
      </c>
      <c r="AO116" s="10" t="e">
        <f>AVERAGE(N116:AM116)</f>
        <v>#REF!</v>
      </c>
      <c r="AP116" s="10" t="e">
        <f>STDEV(N116:AM116)/SQRT(COUNT(N116:AM116))</f>
        <v>#REF!</v>
      </c>
      <c r="AQ116" s="10" t="e">
        <f>STDEV(N116:AM116)</f>
        <v>#REF!</v>
      </c>
      <c r="AS116" s="32"/>
    </row>
    <row r="117" spans="2:52" x14ac:dyDescent="0.25">
      <c r="B117" s="54"/>
      <c r="L117" s="10" t="e">
        <f t="shared" si="21"/>
        <v>#REF!</v>
      </c>
      <c r="M117" s="9"/>
      <c r="N117" s="9" t="e">
        <f>100*(#REF!-#REF!)/#REF!</f>
        <v>#REF!</v>
      </c>
      <c r="O117" s="9" t="e">
        <f>100*(#REF!-#REF!)/#REF!</f>
        <v>#REF!</v>
      </c>
      <c r="P117" s="9" t="e">
        <f>100*(#REF!-#REF!)/#REF!</f>
        <v>#REF!</v>
      </c>
      <c r="Q117" s="9" t="e">
        <f>100*(#REF!-#REF!)/#REF!</f>
        <v>#REF!</v>
      </c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 t="e">
        <f>100*(#REF!-#REF!)/#REF!</f>
        <v>#REF!</v>
      </c>
      <c r="AM117" s="9" t="e">
        <f>100*(#REF!-#REF!)/#REF!</f>
        <v>#REF!</v>
      </c>
      <c r="AO117" s="10" t="e">
        <f t="shared" ref="AO117:AO118" si="23">AVERAGE(N117:AM117)</f>
        <v>#REF!</v>
      </c>
      <c r="AP117" s="10" t="e">
        <f t="shared" ref="AP117:AP118" si="24">STDEV(N117:AM117)/SQRT(COUNT(N117:AM117))</f>
        <v>#REF!</v>
      </c>
      <c r="AQ117" s="10" t="e">
        <f t="shared" ref="AQ117:AQ118" si="25">STDEV(N117:AM117)</f>
        <v>#REF!</v>
      </c>
    </row>
    <row r="118" spans="2:52" ht="15.75" thickBot="1" x14ac:dyDescent="0.3">
      <c r="B118" s="54" t="s">
        <v>31</v>
      </c>
      <c r="C118" s="9" t="e">
        <f>100*(#REF!-#REF!)/#REF!</f>
        <v>#REF!</v>
      </c>
      <c r="D118" s="9" t="e">
        <f>100*(#REF!-#REF!)/#REF!</f>
        <v>#REF!</v>
      </c>
      <c r="E118" s="9" t="e">
        <f>100*(#REF!-#REF!)/#REF!</f>
        <v>#REF!</v>
      </c>
      <c r="F118" s="9" t="e">
        <f>100*(#REF!-#REF!)/#REF!</f>
        <v>#REF!</v>
      </c>
      <c r="G118" s="9" t="e">
        <f>100*(#REF!-#REF!)/#REF!</f>
        <v>#REF!</v>
      </c>
      <c r="H118" s="9" t="e">
        <f>100*(#REF!-#REF!)/#REF!</f>
        <v>#REF!</v>
      </c>
      <c r="I118" s="9"/>
      <c r="J118" s="10" t="e">
        <f>AVERAGE(C118:H118)</f>
        <v>#REF!</v>
      </c>
      <c r="K118" s="10" t="e">
        <f>STDEV(C118:H118)/SQRT(COUNT(C118:H118))</f>
        <v>#REF!</v>
      </c>
      <c r="AI118" s="9"/>
      <c r="AJ118" s="9"/>
      <c r="AK118" s="9"/>
      <c r="AL118" s="9" t="e">
        <f>100*(#REF!-#REF!)/#REF!</f>
        <v>#REF!</v>
      </c>
      <c r="AM118" s="9" t="e">
        <f>100*(#REF!-#REF!)/#REF!</f>
        <v>#REF!</v>
      </c>
      <c r="AO118" s="10" t="e">
        <f t="shared" si="23"/>
        <v>#REF!</v>
      </c>
      <c r="AP118" s="10" t="e">
        <f t="shared" si="24"/>
        <v>#REF!</v>
      </c>
      <c r="AQ118" s="10" t="e">
        <f t="shared" si="25"/>
        <v>#REF!</v>
      </c>
      <c r="AS118" s="32"/>
    </row>
    <row r="119" spans="2:52" ht="15.75" thickBot="1" x14ac:dyDescent="0.3">
      <c r="B119" s="54" t="s">
        <v>28</v>
      </c>
      <c r="C119" s="9">
        <f t="shared" ref="C119:H120" si="26">100*(C39-C17)/C17</f>
        <v>12.266557812021645</v>
      </c>
      <c r="D119" s="9">
        <f t="shared" si="26"/>
        <v>43.794892258579402</v>
      </c>
      <c r="E119" s="9">
        <f t="shared" si="26"/>
        <v>27.29979160464422</v>
      </c>
      <c r="F119" s="9">
        <f t="shared" si="26"/>
        <v>7.6643706950532309</v>
      </c>
      <c r="G119" s="9">
        <f t="shared" si="26"/>
        <v>-17.7247191011236</v>
      </c>
      <c r="H119" s="9">
        <f t="shared" si="26"/>
        <v>0.10174233753020259</v>
      </c>
      <c r="I119" s="9"/>
      <c r="J119" s="10">
        <f>AVERAGE(C119:H119)</f>
        <v>12.233772601117517</v>
      </c>
      <c r="K119" s="10">
        <f>STDEV(C119:H119)/SQRT(COUNT(C119:H119))</f>
        <v>8.7343519024716443</v>
      </c>
      <c r="L119" s="57"/>
      <c r="M119" s="57"/>
      <c r="N119" s="57"/>
      <c r="O119" s="57"/>
      <c r="P119" s="57"/>
      <c r="Q119" s="57"/>
    </row>
    <row r="120" spans="2:52" x14ac:dyDescent="0.25">
      <c r="B120" s="54" t="s">
        <v>35</v>
      </c>
      <c r="C120" s="9">
        <f t="shared" si="26"/>
        <v>37.845138055222087</v>
      </c>
      <c r="D120" s="9">
        <f t="shared" si="26"/>
        <v>43.410246382479478</v>
      </c>
      <c r="E120" s="9">
        <f t="shared" si="26"/>
        <v>37.826961770623733</v>
      </c>
      <c r="F120" s="9">
        <f t="shared" si="26"/>
        <v>-25.652892561983474</v>
      </c>
      <c r="G120" s="9">
        <f t="shared" si="26"/>
        <v>-32.156080888635714</v>
      </c>
      <c r="H120" s="9">
        <f t="shared" si="26"/>
        <v>-3.7774524158125891</v>
      </c>
      <c r="I120" s="9"/>
      <c r="J120" s="10">
        <f>AVERAGE(C120:H120)</f>
        <v>9.5826533903155866</v>
      </c>
      <c r="K120" s="10">
        <f>STDEV(C120:H120)/SQRT(COUNT(C120:H120))</f>
        <v>14.027322276989695</v>
      </c>
      <c r="AL120" s="57"/>
      <c r="AM120" s="57"/>
      <c r="AN120" s="57"/>
      <c r="AO120" s="57"/>
      <c r="AP120" s="57"/>
      <c r="AQ120" s="57"/>
      <c r="AR120" s="58"/>
      <c r="AS120" s="57"/>
      <c r="AT120" s="58"/>
      <c r="AU120" s="58"/>
      <c r="AV120" s="58"/>
      <c r="AW120" s="58"/>
      <c r="AX120" s="58"/>
      <c r="AY120" s="58"/>
      <c r="AZ120" s="59"/>
    </row>
    <row r="121" spans="2:52" x14ac:dyDescent="0.25">
      <c r="B121" s="54" t="s">
        <v>48</v>
      </c>
      <c r="C121" s="9" t="e">
        <f>100*(#REF!-#REF!)/#REF!</f>
        <v>#REF!</v>
      </c>
      <c r="D121" s="9" t="e">
        <f>100*(#REF!-#REF!)/#REF!</f>
        <v>#REF!</v>
      </c>
      <c r="E121" s="9" t="e">
        <f>100*(#REF!-#REF!)/#REF!</f>
        <v>#REF!</v>
      </c>
      <c r="F121" s="9" t="e">
        <f>100*(#REF!-#REF!)/#REF!</f>
        <v>#REF!</v>
      </c>
      <c r="G121" s="9" t="e">
        <f>100*(#REF!-#REF!)/#REF!</f>
        <v>#REF!</v>
      </c>
      <c r="H121" s="9" t="e">
        <f>100*(#REF!-#REF!)/#REF!</f>
        <v>#REF!</v>
      </c>
      <c r="I121" s="9"/>
      <c r="J121" s="10" t="e">
        <f>AVERAGE(C121:H121)</f>
        <v>#REF!</v>
      </c>
      <c r="K121" s="10" t="e">
        <f>STDEV(C121:H121)/SQRT(COUNT(C121:H121))</f>
        <v>#REF!</v>
      </c>
      <c r="L121" s="32"/>
      <c r="N121" s="32" t="s">
        <v>0</v>
      </c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Z121" s="61"/>
    </row>
    <row r="122" spans="2:52" x14ac:dyDescent="0.25">
      <c r="B122" s="54" t="s">
        <v>39</v>
      </c>
      <c r="C122" s="9" t="e">
        <f>100*(#REF!-#REF!)/#REF!</f>
        <v>#REF!</v>
      </c>
      <c r="D122" s="9" t="e">
        <f>100*(#REF!-#REF!)/#REF!</f>
        <v>#REF!</v>
      </c>
      <c r="E122" s="9" t="e">
        <f>100*(#REF!-#REF!)/#REF!</f>
        <v>#REF!</v>
      </c>
      <c r="F122" s="9" t="e">
        <f>100*(#REF!-#REF!)/#REF!</f>
        <v>#REF!</v>
      </c>
      <c r="G122" s="9" t="e">
        <f>100*(#REF!-#REF!)/#REF!</f>
        <v>#REF!</v>
      </c>
      <c r="H122" s="9" t="e">
        <f>100*(#REF!-#REF!)/#REF!</f>
        <v>#REF!</v>
      </c>
      <c r="I122" s="9"/>
      <c r="J122" s="10" t="e">
        <f>AVERAGE(C122:H122)</f>
        <v>#REF!</v>
      </c>
      <c r="K122" s="10" t="e">
        <f>STDEV(C122:H122)/SQRT(COUNT(C122:H122))</f>
        <v>#REF!</v>
      </c>
      <c r="L122" s="32" t="s">
        <v>4</v>
      </c>
      <c r="N122" s="32">
        <v>1121</v>
      </c>
      <c r="O122" s="32">
        <v>1122</v>
      </c>
      <c r="P122" s="32">
        <v>5180</v>
      </c>
      <c r="Q122" s="32">
        <v>5233</v>
      </c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S122" s="32" t="s">
        <v>20</v>
      </c>
      <c r="AZ122" s="61"/>
    </row>
    <row r="123" spans="2:52" x14ac:dyDescent="0.25">
      <c r="B123" s="54" t="s">
        <v>40</v>
      </c>
      <c r="C123" s="9" t="e">
        <f>100*(#REF!-#REF!)/#REF!</f>
        <v>#REF!</v>
      </c>
      <c r="D123" s="9" t="e">
        <f>100*(#REF!-#REF!)/#REF!</f>
        <v>#REF!</v>
      </c>
      <c r="E123" s="9" t="e">
        <f>100*(#REF!-#REF!)/#REF!</f>
        <v>#REF!</v>
      </c>
      <c r="F123" s="9" t="e">
        <f>100*(#REF!-#REF!)/#REF!</f>
        <v>#REF!</v>
      </c>
      <c r="G123" s="9" t="e">
        <f>100*(#REF!-#REF!)/#REF!</f>
        <v>#REF!</v>
      </c>
      <c r="H123" s="9" t="e">
        <f>100*(#REF!-#REF!)/#REF!</f>
        <v>#REF!</v>
      </c>
      <c r="I123" s="9"/>
      <c r="J123" s="10" t="e">
        <f t="shared" ref="J123" si="27">AVERAGE(C123:H123)</f>
        <v>#REF!</v>
      </c>
      <c r="K123" s="10" t="e">
        <f t="shared" ref="K123:K124" si="28">STDEV(C123:H123)/SQRT(COUNT(C123:H123))</f>
        <v>#REF!</v>
      </c>
      <c r="AI123" s="32"/>
      <c r="AJ123" s="32"/>
      <c r="AK123" s="32"/>
      <c r="AL123" s="32">
        <v>7705</v>
      </c>
      <c r="AM123" s="32">
        <v>5179</v>
      </c>
      <c r="AN123" s="32"/>
      <c r="AO123" s="32" t="s">
        <v>2</v>
      </c>
      <c r="AP123" s="32" t="s">
        <v>3</v>
      </c>
      <c r="AQ123" s="32" t="s">
        <v>4</v>
      </c>
      <c r="AS123" s="32" t="s">
        <v>21</v>
      </c>
      <c r="AZ123" s="61"/>
    </row>
    <row r="124" spans="2:52" x14ac:dyDescent="0.25">
      <c r="B124" s="31" t="s">
        <v>41</v>
      </c>
      <c r="C124" s="9" t="e">
        <f>100*(#REF!-#REF!)/#REF!</f>
        <v>#REF!</v>
      </c>
      <c r="D124" s="9" t="e">
        <f>100*(#REF!-#REF!)/#REF!</f>
        <v>#REF!</v>
      </c>
      <c r="E124" s="9" t="e">
        <f>100*(#REF!-#REF!)/#REF!</f>
        <v>#REF!</v>
      </c>
      <c r="F124" s="9" t="e">
        <f>100*(#REF!-#REF!)/#REF!</f>
        <v>#REF!</v>
      </c>
      <c r="G124" s="9" t="e">
        <f>100*(#REF!-#REF!)/#REF!</f>
        <v>#REF!</v>
      </c>
      <c r="H124" s="9" t="e">
        <f>100*(#REF!-#REF!)/#REF!</f>
        <v>#REF!</v>
      </c>
      <c r="I124" s="9"/>
      <c r="J124" s="10" t="e">
        <f>AVERAGE(C124:H124)</f>
        <v>#REF!</v>
      </c>
      <c r="K124" s="10" t="e">
        <f t="shared" si="28"/>
        <v>#REF!</v>
      </c>
      <c r="L124" s="10" t="e">
        <f t="shared" ref="L124:L130" si="29">STDEV(C118:H118)</f>
        <v>#REF!</v>
      </c>
      <c r="M124" s="9"/>
      <c r="N124" s="9" t="e">
        <f>100*(#REF!-#REF!)/#REF!</f>
        <v>#REF!</v>
      </c>
      <c r="O124" s="9" t="e">
        <f>100*(#REF!-#REF!)/#REF!</f>
        <v>#REF!</v>
      </c>
      <c r="P124" s="9" t="e">
        <f>100*(#REF!-#REF!)/#REF!</f>
        <v>#REF!</v>
      </c>
      <c r="Q124" s="9" t="e">
        <f>100*(#REF!-#REF!)/#REF!</f>
        <v>#REF!</v>
      </c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Z124" s="61"/>
    </row>
    <row r="125" spans="2:52" ht="15.75" thickBot="1" x14ac:dyDescent="0.3"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10">
        <f t="shared" si="29"/>
        <v>21.394705394963029</v>
      </c>
      <c r="M125" s="9"/>
      <c r="N125" s="9">
        <f t="shared" ref="N125:Q126" si="30">100*(C47-I17)/I17</f>
        <v>11.027417896956926</v>
      </c>
      <c r="O125" s="9">
        <f t="shared" si="30"/>
        <v>-9.592145015105741</v>
      </c>
      <c r="P125" s="9">
        <f t="shared" si="30"/>
        <v>-42.074776197998951</v>
      </c>
      <c r="Q125" s="9">
        <f t="shared" si="30"/>
        <v>-3.0115146147032714</v>
      </c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 t="e">
        <f>100*(#REF!-#REF!)/#REF!</f>
        <v>#REF!</v>
      </c>
      <c r="AM125" s="9" t="e">
        <f>100*(#REF!-#REF!)/#REF!</f>
        <v>#REF!</v>
      </c>
      <c r="AN125" s="9"/>
      <c r="AO125" s="10" t="e">
        <f>AVERAGE(N125:AM125)</f>
        <v>#REF!</v>
      </c>
      <c r="AP125" s="10" t="e">
        <f>STDEV(N125:AM125)/SQRT(COUNT(N125:AM125))</f>
        <v>#REF!</v>
      </c>
      <c r="AQ125" s="10" t="e">
        <f>STDEV(N125:AM125)</f>
        <v>#REF!</v>
      </c>
      <c r="AS125" s="32">
        <v>0.31</v>
      </c>
      <c r="AU125" s="34" t="s">
        <v>10</v>
      </c>
      <c r="AZ125" s="61"/>
    </row>
    <row r="126" spans="2:52" x14ac:dyDescent="0.25">
      <c r="L126" s="10">
        <f t="shared" si="29"/>
        <v>34.35978203620023</v>
      </c>
      <c r="M126" s="9"/>
      <c r="N126" s="9">
        <f t="shared" si="30"/>
        <v>14.734480179506363</v>
      </c>
      <c r="O126" s="9">
        <f t="shared" si="30"/>
        <v>3.4429280397022315</v>
      </c>
      <c r="P126" s="9">
        <f t="shared" si="30"/>
        <v>-47.388486465878763</v>
      </c>
      <c r="Q126" s="9">
        <f t="shared" si="30"/>
        <v>13.510392609699773</v>
      </c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>
        <f>100*(G47-M17)/M17</f>
        <v>4.1535060012634277</v>
      </c>
      <c r="AM126" s="9">
        <f>100*(H47-N17)/N17</f>
        <v>-14.873161125912203</v>
      </c>
      <c r="AN126" s="9"/>
      <c r="AO126" s="10">
        <f>AVERAGE(N126:AM126)</f>
        <v>-4.4033901269365288</v>
      </c>
      <c r="AP126" s="10">
        <f>STDEV(N126:AM126)/SQRT(COUNT(N126:AM126))</f>
        <v>9.6251086296237087</v>
      </c>
      <c r="AQ126" s="10">
        <f>STDEV(N126:AM126)</f>
        <v>23.576604861437126</v>
      </c>
      <c r="AS126" s="32">
        <v>9.6000000000000002E-2</v>
      </c>
      <c r="AU126" s="34" t="s">
        <v>47</v>
      </c>
      <c r="AZ126" s="61"/>
    </row>
    <row r="127" spans="2:52" x14ac:dyDescent="0.25">
      <c r="L127" s="10" t="e">
        <f t="shared" si="29"/>
        <v>#REF!</v>
      </c>
      <c r="M127" s="9"/>
      <c r="N127" s="9" t="e">
        <f>100*(#REF!-#REF!)/#REF!</f>
        <v>#REF!</v>
      </c>
      <c r="O127" s="9" t="e">
        <f>100*(#REF!-#REF!)/#REF!</f>
        <v>#REF!</v>
      </c>
      <c r="P127" s="9" t="e">
        <f>100*(#REF!-#REF!)/#REF!</f>
        <v>#REF!</v>
      </c>
      <c r="Q127" s="9" t="e">
        <f>100*(#REF!-#REF!)/#REF!</f>
        <v>#REF!</v>
      </c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>
        <f>100*(G48-M18)/M18</f>
        <v>11.006076975016885</v>
      </c>
      <c r="AM127" s="9">
        <f>100*(H48-N18)/N18</f>
        <v>-17.431394072447855</v>
      </c>
      <c r="AN127" s="9"/>
      <c r="AO127" s="10" t="e">
        <f>AVERAGE(N127:AM127)</f>
        <v>#REF!</v>
      </c>
      <c r="AP127" s="10" t="e">
        <f>STDEV(N127:AM127)/SQRT(COUNT(N127:AM127))</f>
        <v>#REF!</v>
      </c>
      <c r="AQ127" s="10" t="e">
        <f>STDEV(N127:AM127)</f>
        <v>#REF!</v>
      </c>
      <c r="AS127" s="32">
        <v>0.45900000000000002</v>
      </c>
      <c r="AZ127" s="61"/>
    </row>
    <row r="128" spans="2:52" x14ac:dyDescent="0.25">
      <c r="L128" s="10" t="e">
        <f t="shared" si="29"/>
        <v>#REF!</v>
      </c>
      <c r="M128" s="9"/>
      <c r="N128" s="9" t="e">
        <f>100*(#REF!-#REF!)/#REF!</f>
        <v>#REF!</v>
      </c>
      <c r="O128" s="9" t="e">
        <f>100*(#REF!-#REF!)/#REF!</f>
        <v>#REF!</v>
      </c>
      <c r="P128" s="9" t="e">
        <f>100*(#REF!-#REF!)/#REF!</f>
        <v>#REF!</v>
      </c>
      <c r="Q128" s="9" t="e">
        <f>100*(#REF!-#REF!)/#REF!</f>
        <v>#REF!</v>
      </c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 t="e">
        <f>100*(#REF!-#REF!)/#REF!</f>
        <v>#REF!</v>
      </c>
      <c r="AM128" s="9" t="e">
        <f>100*(#REF!-#REF!)/#REF!</f>
        <v>#REF!</v>
      </c>
      <c r="AN128" s="9"/>
      <c r="AO128" s="10" t="e">
        <f>AVERAGE(N128:AM128)</f>
        <v>#REF!</v>
      </c>
      <c r="AP128" s="10" t="e">
        <f>STDEV(N128:AM128)/SQRT(COUNT(N128:AM128))</f>
        <v>#REF!</v>
      </c>
      <c r="AQ128" s="10" t="e">
        <f>STDEV(N128:AM128)</f>
        <v>#REF!</v>
      </c>
      <c r="AR128" s="63" t="s">
        <v>49</v>
      </c>
      <c r="AZ128" s="61"/>
    </row>
    <row r="129" spans="12:52" x14ac:dyDescent="0.25">
      <c r="L129" s="10" t="e">
        <f t="shared" si="29"/>
        <v>#REF!</v>
      </c>
      <c r="M129" s="9"/>
      <c r="N129" s="9" t="e">
        <f>100*(#REF!-#REF!)/#REF!</f>
        <v>#REF!</v>
      </c>
      <c r="O129" s="9" t="e">
        <f>100*(#REF!-#REF!)/#REF!</f>
        <v>#REF!</v>
      </c>
      <c r="P129" s="9" t="e">
        <f>100*(#REF!-#REF!)/#REF!</f>
        <v>#REF!</v>
      </c>
      <c r="Q129" s="9" t="e">
        <f>100*(#REF!-#REF!)/#REF!</f>
        <v>#REF!</v>
      </c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 t="e">
        <f>100*(#REF!-#REF!)/#REF!</f>
        <v>#REF!</v>
      </c>
      <c r="AM129" s="9" t="e">
        <f>100*(#REF!-#REF!)/#REF!</f>
        <v>#REF!</v>
      </c>
      <c r="AN129" s="9"/>
      <c r="AO129" s="10" t="e">
        <f>AVERAGE(N129:AM129)</f>
        <v>#REF!</v>
      </c>
      <c r="AP129" s="10" t="e">
        <f>STDEV(N129:AM129)/SQRT(COUNT(N129:AM129))</f>
        <v>#REF!</v>
      </c>
      <c r="AQ129" s="10" t="e">
        <f>STDEV(N129:AM129)</f>
        <v>#REF!</v>
      </c>
      <c r="AS129" s="32">
        <v>0.79900000000000004</v>
      </c>
      <c r="AZ129" s="61"/>
    </row>
    <row r="130" spans="12:52" x14ac:dyDescent="0.25">
      <c r="L130" s="10" t="e">
        <f t="shared" si="29"/>
        <v>#REF!</v>
      </c>
      <c r="M130" s="9"/>
      <c r="N130" s="9" t="e">
        <f>100*(#REF!-#REF!)/#REF!</f>
        <v>#REF!</v>
      </c>
      <c r="O130" s="9" t="e">
        <f>100*(#REF!-#REF!)/#REF!</f>
        <v>#REF!</v>
      </c>
      <c r="P130" s="9" t="e">
        <f>100*(#REF!-#REF!)/#REF!</f>
        <v>#REF!</v>
      </c>
      <c r="Q130" s="9" t="e">
        <f>100*(#REF!-#REF!)/#REF!</f>
        <v>#REF!</v>
      </c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 t="e">
        <f>100*(#REF!-#REF!)/#REF!</f>
        <v>#REF!</v>
      </c>
      <c r="AM130" s="9" t="e">
        <f>100*(#REF!-#REF!)/#REF!</f>
        <v>#REF!</v>
      </c>
      <c r="AN130" s="9"/>
      <c r="AO130" s="10" t="e">
        <f t="shared" ref="AO130:AO131" si="31">AVERAGE(N130:AM130)</f>
        <v>#REF!</v>
      </c>
      <c r="AP130" s="10" t="e">
        <f t="shared" ref="AP130:AP131" si="32">STDEV(N130:AM130)/SQRT(COUNT(N130:AM130))</f>
        <v>#REF!</v>
      </c>
      <c r="AQ130" s="10" t="e">
        <f t="shared" ref="AQ130:AQ131" si="33">STDEV(N130:AM130)</f>
        <v>#REF!</v>
      </c>
      <c r="AR130" s="63" t="s">
        <v>49</v>
      </c>
      <c r="AS130" s="32"/>
      <c r="AZ130" s="61"/>
    </row>
    <row r="131" spans="12:52" ht="15.75" thickBot="1" x14ac:dyDescent="0.3">
      <c r="L131" s="65"/>
      <c r="M131" s="65"/>
      <c r="N131" s="65"/>
      <c r="O131" s="65"/>
      <c r="P131" s="65"/>
      <c r="Q131" s="65"/>
      <c r="AI131" s="9"/>
      <c r="AJ131" s="9"/>
      <c r="AK131" s="9"/>
      <c r="AL131" s="9" t="e">
        <f>100*(#REF!-#REF!)/#REF!</f>
        <v>#REF!</v>
      </c>
      <c r="AM131" s="9" t="e">
        <f>100*(#REF!-#REF!)/#REF!</f>
        <v>#REF!</v>
      </c>
      <c r="AN131" s="9"/>
      <c r="AO131" s="10" t="e">
        <f t="shared" si="31"/>
        <v>#REF!</v>
      </c>
      <c r="AP131" s="10" t="e">
        <f t="shared" si="32"/>
        <v>#REF!</v>
      </c>
      <c r="AQ131" s="10" t="e">
        <f t="shared" si="33"/>
        <v>#REF!</v>
      </c>
      <c r="AS131" s="32">
        <v>0.90100000000000002</v>
      </c>
      <c r="AZ131" s="61"/>
    </row>
    <row r="132" spans="12:52" ht="15.75" thickBot="1" x14ac:dyDescent="0.3">
      <c r="AL132" s="65"/>
      <c r="AM132" s="65"/>
      <c r="AN132" s="65"/>
      <c r="AO132" s="65"/>
      <c r="AP132" s="65"/>
      <c r="AQ132" s="65"/>
      <c r="AR132" s="66"/>
      <c r="AS132" s="65"/>
      <c r="AT132" s="66"/>
      <c r="AU132" s="66"/>
      <c r="AV132" s="66"/>
      <c r="AW132" s="66"/>
      <c r="AX132" s="66"/>
      <c r="AY132" s="66"/>
      <c r="AZ132" s="67"/>
    </row>
    <row r="135" spans="12:52" ht="15.75" thickBot="1" x14ac:dyDescent="0.3">
      <c r="AR135" s="49"/>
      <c r="AS135" s="50"/>
      <c r="AT135" s="49"/>
      <c r="AU135" s="49"/>
      <c r="AV135" s="49"/>
      <c r="AW135" s="49"/>
      <c r="AX135" s="49"/>
      <c r="AY135" s="49"/>
    </row>
    <row r="136" spans="12:52" ht="15.75" thickTop="1" x14ac:dyDescent="0.25"/>
  </sheetData>
  <mergeCells count="10">
    <mergeCell ref="C115:F115"/>
    <mergeCell ref="C44:H44"/>
    <mergeCell ref="C89:F89"/>
    <mergeCell ref="C102:F102"/>
    <mergeCell ref="AY48:BA48"/>
    <mergeCell ref="C7:N7"/>
    <mergeCell ref="C14:N14"/>
    <mergeCell ref="C21:H21"/>
    <mergeCell ref="C29:H29"/>
    <mergeCell ref="C36:H36"/>
  </mergeCells>
  <printOptions gridLines="1"/>
  <pageMargins left="0.25" right="0.25" top="0.25" bottom="0.25" header="0.3" footer="0.3"/>
  <pageSetup scale="37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B68D7-A6B9-48E6-B2E2-2700681B2560}">
  <sheetPr>
    <pageSetUpPr fitToPage="1"/>
  </sheetPr>
  <dimension ref="A1:BY136"/>
  <sheetViews>
    <sheetView zoomScale="85" zoomScaleNormal="85" workbookViewId="0">
      <selection activeCell="Q31" sqref="Q31"/>
    </sheetView>
  </sheetViews>
  <sheetFormatPr defaultRowHeight="15" x14ac:dyDescent="0.25"/>
  <cols>
    <col min="1" max="1" width="9.140625" style="31"/>
    <col min="2" max="2" width="40.85546875" style="31" customWidth="1"/>
    <col min="3" max="45" width="9.140625" style="1"/>
    <col min="46" max="46" width="9.140625" style="31"/>
    <col min="47" max="47" width="22.28515625" style="1" bestFit="1" customWidth="1"/>
    <col min="48" max="48" width="11.7109375" style="31" bestFit="1" customWidth="1"/>
    <col min="49" max="49" width="9.140625" style="31"/>
    <col min="50" max="51" width="11.7109375" style="31" bestFit="1" customWidth="1"/>
    <col min="52" max="52" width="10.42578125" style="31" bestFit="1" customWidth="1"/>
    <col min="53" max="56" width="9.140625" style="31"/>
    <col min="57" max="57" width="18.7109375" style="31" customWidth="1"/>
    <col min="58" max="58" width="11.7109375" style="31" bestFit="1" customWidth="1"/>
    <col min="59" max="59" width="10.42578125" style="31" bestFit="1" customWidth="1"/>
    <col min="60" max="16384" width="9.140625" style="31"/>
  </cols>
  <sheetData>
    <row r="1" spans="2:77" s="23" customFormat="1" x14ac:dyDescent="0.25">
      <c r="AV1" s="26"/>
    </row>
    <row r="2" spans="2:77" s="23" customFormat="1" ht="19.5" thickBot="1" x14ac:dyDescent="0.35">
      <c r="B2" s="27" t="s">
        <v>78</v>
      </c>
      <c r="C2" s="27"/>
      <c r="J2" s="28" t="s">
        <v>52</v>
      </c>
      <c r="K2" s="29"/>
      <c r="L2" s="29"/>
      <c r="M2" s="29"/>
      <c r="N2" s="29"/>
      <c r="P2" s="30" t="s">
        <v>55</v>
      </c>
      <c r="BE2" s="26"/>
      <c r="BR2" s="24"/>
    </row>
    <row r="3" spans="2:77" s="23" customFormat="1" x14ac:dyDescent="0.25">
      <c r="AV3" s="24"/>
      <c r="BE3" s="26"/>
    </row>
    <row r="4" spans="2:77" s="23" customFormat="1" ht="15.75" x14ac:dyDescent="0.25">
      <c r="AL4" s="33" t="s">
        <v>30</v>
      </c>
      <c r="AR4" s="73" t="s">
        <v>23</v>
      </c>
      <c r="BE4" s="26"/>
    </row>
    <row r="5" spans="2:77" x14ac:dyDescent="0.25">
      <c r="D5" s="32"/>
    </row>
    <row r="6" spans="2:77" ht="18.75" x14ac:dyDescent="0.3">
      <c r="B6" s="25" t="s">
        <v>53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S6" s="31"/>
      <c r="AU6" s="31"/>
    </row>
    <row r="7" spans="2:77" ht="15.75" thickBot="1" x14ac:dyDescent="0.3">
      <c r="B7" s="34"/>
      <c r="C7" s="85" t="s">
        <v>56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2"/>
      <c r="AK7" s="2"/>
      <c r="AL7" s="22" t="s">
        <v>1</v>
      </c>
      <c r="AM7" s="2"/>
      <c r="AN7" s="32"/>
      <c r="AO7" s="2"/>
      <c r="AP7" s="22" t="s">
        <v>1</v>
      </c>
      <c r="AQ7" s="2"/>
      <c r="AR7" s="2"/>
      <c r="AS7" s="2"/>
      <c r="AT7" s="22" t="s">
        <v>1</v>
      </c>
      <c r="AU7" s="3"/>
      <c r="AV7" s="22" t="s">
        <v>1</v>
      </c>
      <c r="AW7" s="2"/>
      <c r="AX7" s="2"/>
      <c r="AY7" s="2"/>
      <c r="AZ7" s="22" t="s">
        <v>1</v>
      </c>
      <c r="BA7" s="2"/>
      <c r="BG7" s="35"/>
      <c r="BH7" s="2"/>
      <c r="BI7" s="22"/>
      <c r="BJ7" s="2"/>
      <c r="BK7" s="2"/>
      <c r="BL7" s="2"/>
      <c r="BM7" s="22"/>
      <c r="BN7" s="3"/>
      <c r="BO7" s="2"/>
      <c r="BP7" s="2"/>
      <c r="BQ7" s="22"/>
      <c r="BR7" s="2"/>
      <c r="BS7" s="2"/>
      <c r="BT7" s="2"/>
      <c r="BU7" s="2"/>
      <c r="BV7" s="2"/>
      <c r="BW7" s="2"/>
    </row>
    <row r="8" spans="2:77" ht="15.75" thickBot="1" x14ac:dyDescent="0.3">
      <c r="B8" s="68" t="s">
        <v>54</v>
      </c>
      <c r="C8" s="69">
        <v>1279</v>
      </c>
      <c r="D8" s="69">
        <v>1298</v>
      </c>
      <c r="E8" s="69">
        <v>4365</v>
      </c>
      <c r="F8" s="69">
        <v>6608</v>
      </c>
      <c r="G8" s="69">
        <v>8186</v>
      </c>
      <c r="H8" s="69">
        <v>8193</v>
      </c>
      <c r="I8" s="69">
        <v>1121</v>
      </c>
      <c r="J8" s="69">
        <v>1122</v>
      </c>
      <c r="K8" s="69">
        <v>5180</v>
      </c>
      <c r="L8" s="69">
        <v>5233</v>
      </c>
      <c r="M8" s="69">
        <v>7705</v>
      </c>
      <c r="N8" s="69">
        <v>5179</v>
      </c>
      <c r="O8" s="69"/>
      <c r="P8" s="69" t="s">
        <v>2</v>
      </c>
      <c r="Q8" s="69" t="s">
        <v>3</v>
      </c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2"/>
      <c r="AK8" s="2"/>
      <c r="AL8" s="22" t="s">
        <v>5</v>
      </c>
      <c r="AM8" s="2"/>
      <c r="AN8" s="31"/>
      <c r="AO8" s="2"/>
      <c r="AP8" s="22" t="s">
        <v>67</v>
      </c>
      <c r="AQ8" s="2"/>
      <c r="AR8" s="2"/>
      <c r="AS8" s="2"/>
      <c r="AT8" s="22" t="s">
        <v>75</v>
      </c>
      <c r="AU8" s="3"/>
      <c r="AV8" s="22" t="s">
        <v>73</v>
      </c>
      <c r="AW8" s="2"/>
      <c r="AX8" s="2"/>
      <c r="AY8" s="2"/>
      <c r="AZ8" s="22" t="s">
        <v>65</v>
      </c>
      <c r="BA8" s="2"/>
      <c r="BG8" s="2"/>
      <c r="BH8" s="2"/>
      <c r="BI8" s="22"/>
      <c r="BJ8" s="2"/>
      <c r="BK8" s="2"/>
      <c r="BL8" s="2"/>
      <c r="BM8" s="22"/>
      <c r="BN8" s="3"/>
      <c r="BO8" s="2"/>
      <c r="BP8" s="2"/>
      <c r="BQ8" s="22"/>
      <c r="BR8" s="2"/>
      <c r="BS8" s="2"/>
      <c r="BT8" s="2"/>
      <c r="BU8" s="2"/>
      <c r="BV8" s="2"/>
      <c r="BW8" s="2"/>
    </row>
    <row r="9" spans="2:77" ht="15.75" thickBot="1" x14ac:dyDescent="0.3"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1"/>
      <c r="AK9" s="31"/>
      <c r="AL9" s="31"/>
      <c r="AM9" s="31"/>
      <c r="AN9" s="31"/>
      <c r="AO9" s="32"/>
      <c r="AP9" s="31"/>
      <c r="AQ9" s="31"/>
      <c r="AR9" s="31"/>
      <c r="AS9" s="31"/>
      <c r="AU9" s="31"/>
      <c r="BG9" s="2"/>
      <c r="BH9" s="22"/>
      <c r="BI9" s="2"/>
      <c r="BJ9" s="2"/>
      <c r="BK9" s="2"/>
      <c r="BL9" s="2"/>
      <c r="BM9" s="2"/>
      <c r="BN9" s="3"/>
      <c r="BO9" s="2"/>
      <c r="BP9" s="2"/>
      <c r="BQ9" s="2"/>
      <c r="BR9" s="2"/>
      <c r="BS9" s="2"/>
      <c r="BT9" s="2"/>
      <c r="BU9" s="2"/>
      <c r="BV9" s="2"/>
      <c r="BW9" s="2"/>
    </row>
    <row r="10" spans="2:77" x14ac:dyDescent="0.25">
      <c r="B10" s="35" t="s">
        <v>6</v>
      </c>
      <c r="C10" s="4">
        <v>74.180000000000007</v>
      </c>
      <c r="D10" s="4">
        <v>33.58</v>
      </c>
      <c r="E10" s="5">
        <v>46.05</v>
      </c>
      <c r="F10" s="4">
        <v>30.85</v>
      </c>
      <c r="G10" s="4">
        <v>43.61</v>
      </c>
      <c r="H10" s="4">
        <v>45.62</v>
      </c>
      <c r="I10" s="4">
        <v>38.479999999999997</v>
      </c>
      <c r="J10" s="4">
        <v>41.27</v>
      </c>
      <c r="K10" s="6">
        <v>33.85</v>
      </c>
      <c r="L10" s="7">
        <v>47.59</v>
      </c>
      <c r="M10" s="4">
        <v>48.11</v>
      </c>
      <c r="N10" s="8">
        <v>47.99</v>
      </c>
      <c r="O10" s="9"/>
      <c r="P10" s="10">
        <f t="shared" ref="P10:P11" si="0">AVERAGE(C10:N10)</f>
        <v>44.265000000000008</v>
      </c>
      <c r="Q10" s="10">
        <f t="shared" ref="Q10:Q11" si="1">STDEV(C10:N10)/SQRT(COUNT(C10:N10))</f>
        <v>3.2393341300428653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38"/>
      <c r="AH10" s="38"/>
      <c r="AI10" s="38"/>
      <c r="AJ10" s="35" t="s">
        <v>6</v>
      </c>
      <c r="AL10" s="20" t="s">
        <v>9</v>
      </c>
      <c r="AM10" s="2"/>
      <c r="AN10" s="2"/>
      <c r="AO10" s="3"/>
      <c r="AP10" s="3" t="s">
        <v>7</v>
      </c>
      <c r="AQ10" s="22"/>
      <c r="AR10" s="3"/>
      <c r="AS10" s="3"/>
      <c r="AT10" s="1" t="s">
        <v>8</v>
      </c>
      <c r="AU10" s="3"/>
      <c r="AV10" s="82" t="s">
        <v>25</v>
      </c>
      <c r="AW10" s="22"/>
      <c r="AX10" s="3"/>
      <c r="AY10" s="3"/>
      <c r="AZ10" s="83" t="s">
        <v>26</v>
      </c>
      <c r="BA10" s="3"/>
      <c r="BB10" s="3"/>
      <c r="BC10" s="35" t="s">
        <v>10</v>
      </c>
      <c r="BD10" s="2"/>
      <c r="BE10" s="2"/>
      <c r="BF10" s="2"/>
      <c r="BG10" s="2"/>
      <c r="BH10" s="2"/>
      <c r="BI10" s="2"/>
      <c r="BJ10" s="3"/>
      <c r="BK10" s="2"/>
      <c r="BL10" s="35"/>
      <c r="BM10" s="2"/>
      <c r="BN10" s="3"/>
      <c r="BO10" s="2"/>
      <c r="BP10" s="3"/>
      <c r="BQ10" s="2"/>
      <c r="BR10" s="22"/>
      <c r="BS10" s="2"/>
      <c r="BT10" s="2"/>
      <c r="BU10" s="2"/>
      <c r="BV10" s="35"/>
      <c r="BW10" s="2"/>
      <c r="BX10" s="2"/>
      <c r="BY10" s="2"/>
    </row>
    <row r="11" spans="2:77" ht="15.75" thickBot="1" x14ac:dyDescent="0.3">
      <c r="B11" s="35" t="s">
        <v>11</v>
      </c>
      <c r="C11" s="4">
        <v>20.74</v>
      </c>
      <c r="D11" s="4">
        <v>8.0500000000000007</v>
      </c>
      <c r="E11" s="5">
        <v>5.91</v>
      </c>
      <c r="F11" s="4">
        <v>12.28</v>
      </c>
      <c r="G11" s="4">
        <v>9.61</v>
      </c>
      <c r="H11" s="4">
        <v>12.84</v>
      </c>
      <c r="I11" s="4">
        <v>6.51</v>
      </c>
      <c r="J11" s="4">
        <v>19.88</v>
      </c>
      <c r="K11" s="6">
        <v>20.440000000000001</v>
      </c>
      <c r="L11" s="7">
        <v>22.74</v>
      </c>
      <c r="M11" s="4">
        <v>12.08</v>
      </c>
      <c r="N11" s="8">
        <v>16.09</v>
      </c>
      <c r="O11" s="9"/>
      <c r="P11" s="10">
        <f t="shared" si="0"/>
        <v>13.930833333333334</v>
      </c>
      <c r="Q11" s="10">
        <f t="shared" si="1"/>
        <v>1.7108988681008244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38"/>
      <c r="AH11" s="38"/>
      <c r="AI11" s="38"/>
      <c r="AJ11" s="35" t="s">
        <v>11</v>
      </c>
      <c r="AL11" s="21">
        <v>0.59599999999999997</v>
      </c>
      <c r="AM11" s="2"/>
      <c r="AN11" s="2"/>
      <c r="AO11" s="3"/>
      <c r="AP11" s="3" t="s">
        <v>12</v>
      </c>
      <c r="AQ11" s="3"/>
      <c r="AR11" s="3"/>
      <c r="AS11" s="3"/>
      <c r="AT11" s="3">
        <v>0.27500000000000002</v>
      </c>
      <c r="AU11" s="3"/>
      <c r="AV11" s="3">
        <v>0.14199999999999999</v>
      </c>
      <c r="AW11" s="3"/>
      <c r="AX11" s="3"/>
      <c r="AY11" s="3"/>
      <c r="AZ11" s="3">
        <v>0.59199999999999997</v>
      </c>
      <c r="BA11" s="3"/>
      <c r="BB11" s="3"/>
      <c r="BC11" s="35" t="s">
        <v>38</v>
      </c>
      <c r="BD11" s="2"/>
      <c r="BE11" s="2"/>
      <c r="BF11" s="2"/>
      <c r="BG11" s="2"/>
      <c r="BH11" s="2"/>
      <c r="BI11" s="2"/>
      <c r="BJ11" s="3"/>
      <c r="BK11" s="2"/>
      <c r="BL11" s="2"/>
      <c r="BM11" s="2"/>
      <c r="BN11" s="3"/>
      <c r="BO11" s="2"/>
      <c r="BP11" s="3"/>
      <c r="BQ11" s="2"/>
      <c r="BR11" s="22"/>
      <c r="BS11" s="2"/>
      <c r="BT11" s="2"/>
      <c r="BU11" s="2"/>
      <c r="BV11" s="2"/>
      <c r="BW11" s="2"/>
      <c r="BX11" s="2"/>
      <c r="BY11" s="2"/>
    </row>
    <row r="12" spans="2:77" x14ac:dyDescent="0.25">
      <c r="B12" s="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2"/>
      <c r="AO12" s="3"/>
      <c r="AP12" s="2"/>
      <c r="AQ12" s="2"/>
      <c r="AR12" s="2"/>
      <c r="AS12" s="3"/>
      <c r="AT12" s="2"/>
      <c r="AU12" s="3"/>
      <c r="AV12" s="2"/>
      <c r="AW12" s="3"/>
      <c r="AX12" s="2"/>
      <c r="AY12" s="2"/>
      <c r="AZ12" s="2"/>
      <c r="BA12" s="2"/>
      <c r="BB12" s="2"/>
      <c r="BC12" s="35"/>
      <c r="BD12" s="2"/>
      <c r="BE12" s="2"/>
      <c r="BF12" s="2"/>
      <c r="BG12" s="2"/>
      <c r="BH12" s="2"/>
    </row>
    <row r="13" spans="2:77" ht="18.75" x14ac:dyDescent="0.3">
      <c r="B13" s="25" t="s">
        <v>57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2"/>
      <c r="AL13" s="22" t="s">
        <v>1</v>
      </c>
      <c r="AM13" s="2"/>
      <c r="AN13" s="2"/>
      <c r="AO13" s="2"/>
      <c r="AP13" s="22" t="s">
        <v>1</v>
      </c>
      <c r="AQ13" s="2"/>
      <c r="AR13" s="2"/>
      <c r="AS13" s="2"/>
      <c r="AT13" s="22" t="s">
        <v>1</v>
      </c>
      <c r="AU13" s="2"/>
      <c r="AV13" s="22" t="s">
        <v>1</v>
      </c>
      <c r="AW13" s="2"/>
      <c r="AY13" s="3"/>
      <c r="AZ13" s="22"/>
      <c r="BA13" s="2"/>
      <c r="BB13" s="2"/>
      <c r="BC13" s="2"/>
    </row>
    <row r="14" spans="2:77" ht="15.75" thickBot="1" x14ac:dyDescent="0.3">
      <c r="B14" s="34"/>
      <c r="C14" s="84" t="s">
        <v>58</v>
      </c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1"/>
      <c r="AL14" s="22" t="s">
        <v>68</v>
      </c>
      <c r="AM14" s="32"/>
      <c r="AN14" s="32"/>
      <c r="AO14" s="32"/>
      <c r="AP14" s="22" t="s">
        <v>68</v>
      </c>
      <c r="AQ14" s="32"/>
      <c r="AR14" s="2"/>
      <c r="AS14" s="2"/>
      <c r="AT14" s="22" t="s">
        <v>71</v>
      </c>
      <c r="AU14" s="2"/>
      <c r="AV14" s="22" t="s">
        <v>71</v>
      </c>
      <c r="AW14" s="2"/>
      <c r="AY14" s="3"/>
      <c r="AZ14" s="22"/>
      <c r="BA14" s="22"/>
      <c r="BB14" s="3"/>
      <c r="BC14" s="22"/>
      <c r="BD14" s="2"/>
      <c r="BE14" s="2"/>
    </row>
    <row r="15" spans="2:77" ht="15.75" thickBot="1" x14ac:dyDescent="0.3">
      <c r="B15" s="68" t="s">
        <v>54</v>
      </c>
      <c r="C15" s="70">
        <v>1279</v>
      </c>
      <c r="D15" s="70">
        <v>1298</v>
      </c>
      <c r="E15" s="70">
        <v>4365</v>
      </c>
      <c r="F15" s="70">
        <v>6608</v>
      </c>
      <c r="G15" s="70" t="s">
        <v>13</v>
      </c>
      <c r="H15" s="70">
        <v>8193</v>
      </c>
      <c r="I15" s="70">
        <v>1121</v>
      </c>
      <c r="J15" s="70">
        <v>1122</v>
      </c>
      <c r="K15" s="70">
        <v>5180</v>
      </c>
      <c r="L15" s="70">
        <v>5233</v>
      </c>
      <c r="M15" s="70" t="s">
        <v>14</v>
      </c>
      <c r="N15" s="70">
        <v>5179</v>
      </c>
      <c r="O15" s="70"/>
      <c r="P15" s="70" t="s">
        <v>2</v>
      </c>
      <c r="Q15" s="70" t="s">
        <v>3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"/>
      <c r="AL15" s="22" t="s">
        <v>69</v>
      </c>
      <c r="AN15" s="2"/>
      <c r="AO15" s="2"/>
      <c r="AP15" s="22" t="s">
        <v>70</v>
      </c>
      <c r="AQ15" s="22"/>
      <c r="AR15" s="2"/>
      <c r="AS15" s="22"/>
      <c r="AT15" s="22" t="s">
        <v>72</v>
      </c>
      <c r="AU15" s="2"/>
      <c r="AV15" s="22" t="s">
        <v>74</v>
      </c>
      <c r="AW15" s="2"/>
      <c r="AX15" s="2"/>
      <c r="AY15" s="3"/>
      <c r="AZ15" s="22"/>
      <c r="BA15" s="22"/>
      <c r="BB15" s="3"/>
      <c r="BC15" s="22"/>
      <c r="BD15" s="2"/>
      <c r="BE15" s="2"/>
    </row>
    <row r="16" spans="2:77" x14ac:dyDescent="0.25">
      <c r="B16" s="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"/>
      <c r="AL16" s="22"/>
      <c r="AM16" s="2"/>
      <c r="AN16" s="2"/>
      <c r="AO16" s="2"/>
      <c r="AP16" s="2"/>
      <c r="AQ16" s="2"/>
      <c r="AR16" s="2"/>
      <c r="AT16" s="2"/>
      <c r="AU16" s="35"/>
      <c r="AV16" s="2"/>
      <c r="AW16" s="2"/>
      <c r="AX16" s="2"/>
      <c r="AY16" s="3"/>
      <c r="AZ16" s="3"/>
      <c r="BA16" s="2"/>
      <c r="BB16" s="3"/>
      <c r="BC16" s="22"/>
      <c r="BD16" s="2"/>
      <c r="BE16" s="2"/>
    </row>
    <row r="17" spans="2:73" x14ac:dyDescent="0.25">
      <c r="B17" s="35" t="s">
        <v>6</v>
      </c>
      <c r="C17" s="4">
        <v>94.85</v>
      </c>
      <c r="D17" s="4">
        <v>33.58</v>
      </c>
      <c r="E17" s="5">
        <v>46.05</v>
      </c>
      <c r="F17" s="4">
        <v>30.85</v>
      </c>
      <c r="G17" s="4">
        <v>43.61</v>
      </c>
      <c r="H17" s="4">
        <v>45.62</v>
      </c>
      <c r="I17" s="4">
        <v>44.24</v>
      </c>
      <c r="J17" s="4">
        <v>51.82</v>
      </c>
      <c r="K17" s="6">
        <v>54.37</v>
      </c>
      <c r="L17" s="7">
        <v>55.33</v>
      </c>
      <c r="M17" s="11">
        <v>42.32</v>
      </c>
      <c r="N17" s="8">
        <v>49.65</v>
      </c>
      <c r="O17" s="12"/>
      <c r="P17" s="38">
        <f t="shared" ref="P17:P18" si="2">AVERAGE(C17:N17)</f>
        <v>49.357499999999995</v>
      </c>
      <c r="Q17" s="38">
        <f t="shared" ref="Q17:Q18" si="3">STDEV(C17:N17)/SQRT(COUNT(C17:N17))</f>
        <v>4.65607083751304</v>
      </c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5" t="s">
        <v>6</v>
      </c>
      <c r="AK17" s="2"/>
      <c r="AL17" s="3" t="s">
        <v>15</v>
      </c>
      <c r="AM17" s="22"/>
      <c r="AN17" s="3"/>
      <c r="AO17" s="3"/>
      <c r="AP17" s="3" t="s">
        <v>16</v>
      </c>
      <c r="AR17" s="2"/>
      <c r="AT17" s="82" t="s">
        <v>27</v>
      </c>
      <c r="AU17" s="2"/>
      <c r="AV17" s="83" t="s">
        <v>17</v>
      </c>
      <c r="AW17" s="2"/>
      <c r="AX17" s="2"/>
      <c r="AY17" s="3"/>
      <c r="AZ17" s="3"/>
      <c r="BA17" s="2"/>
      <c r="BB17" s="3"/>
      <c r="BC17" s="3"/>
      <c r="BD17" s="2"/>
      <c r="BE17" s="2"/>
    </row>
    <row r="18" spans="2:73" x14ac:dyDescent="0.25">
      <c r="B18" s="35" t="s">
        <v>11</v>
      </c>
      <c r="C18" s="4">
        <v>30.11</v>
      </c>
      <c r="D18" s="4">
        <v>14.29</v>
      </c>
      <c r="E18" s="5">
        <v>9.43</v>
      </c>
      <c r="F18" s="4">
        <v>19.8</v>
      </c>
      <c r="G18" s="4">
        <v>6.08</v>
      </c>
      <c r="H18" s="4">
        <v>5.44</v>
      </c>
      <c r="I18" s="4">
        <v>10.62</v>
      </c>
      <c r="J18" s="4">
        <v>12.23</v>
      </c>
      <c r="K18" s="6">
        <v>27.09</v>
      </c>
      <c r="L18" s="7">
        <v>18.86</v>
      </c>
      <c r="M18" s="11">
        <v>13.31</v>
      </c>
      <c r="N18" s="8">
        <v>18.03</v>
      </c>
      <c r="O18" s="12"/>
      <c r="P18" s="38">
        <f t="shared" si="2"/>
        <v>15.440833333333332</v>
      </c>
      <c r="Q18" s="38">
        <f t="shared" si="3"/>
        <v>2.2215731043746478</v>
      </c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5" t="s">
        <v>11</v>
      </c>
      <c r="AK18" s="2"/>
      <c r="AL18" s="3" t="s">
        <v>17</v>
      </c>
      <c r="AM18" s="3"/>
      <c r="AN18" s="3"/>
      <c r="AO18" s="3"/>
      <c r="AP18" s="3">
        <v>0.64900000000000002</v>
      </c>
      <c r="AR18" s="3"/>
      <c r="AT18" s="3">
        <v>0.34100000000000003</v>
      </c>
      <c r="AU18" s="2"/>
      <c r="AV18" s="3">
        <v>0.94599999999999995</v>
      </c>
      <c r="AW18" s="2"/>
      <c r="AX18" s="2"/>
      <c r="AY18" s="2"/>
      <c r="AZ18" s="2"/>
      <c r="BA18" s="2"/>
      <c r="BB18" s="3"/>
      <c r="BC18" s="3"/>
      <c r="BD18" s="2"/>
      <c r="BE18" s="2"/>
    </row>
    <row r="19" spans="2:73" x14ac:dyDescent="0.25">
      <c r="C19" s="41"/>
      <c r="AK19" s="2"/>
      <c r="AL19" s="3"/>
      <c r="AM19" s="3"/>
      <c r="AS19" s="31"/>
      <c r="AT19" s="1"/>
      <c r="AV19" s="1"/>
      <c r="AW19" s="1"/>
      <c r="AX19" s="1"/>
      <c r="AY19" s="1"/>
      <c r="AZ19" s="1"/>
      <c r="BA19" s="1"/>
    </row>
    <row r="20" spans="2:73" ht="18.75" x14ac:dyDescent="0.3">
      <c r="B20" s="25" t="s">
        <v>62</v>
      </c>
      <c r="C20" s="41"/>
      <c r="AL20" s="22" t="s">
        <v>21</v>
      </c>
      <c r="AP20" s="22" t="s">
        <v>1</v>
      </c>
      <c r="AQ20" s="2"/>
      <c r="AT20" s="22" t="s">
        <v>1</v>
      </c>
      <c r="AV20" s="1"/>
      <c r="AW20" s="1"/>
      <c r="AX20" s="1"/>
      <c r="AY20" s="1"/>
      <c r="AZ20" s="1"/>
      <c r="BA20" s="1"/>
      <c r="BB20" s="1"/>
    </row>
    <row r="21" spans="2:73" ht="15.75" thickBot="1" x14ac:dyDescent="0.3">
      <c r="B21" s="34"/>
      <c r="C21" s="84" t="s">
        <v>61</v>
      </c>
      <c r="D21" s="84"/>
      <c r="E21" s="84"/>
      <c r="F21" s="84"/>
      <c r="G21" s="84"/>
      <c r="H21" s="84"/>
      <c r="I21" s="32"/>
      <c r="J21" s="32"/>
      <c r="K21" s="32"/>
      <c r="L21" s="32"/>
      <c r="AL21" s="32" t="s">
        <v>18</v>
      </c>
      <c r="AP21" s="22" t="s">
        <v>76</v>
      </c>
      <c r="AQ21" s="2"/>
      <c r="AT21" s="22" t="s">
        <v>76</v>
      </c>
      <c r="AU21" s="32"/>
      <c r="AV21" s="1"/>
      <c r="AW21" s="1"/>
      <c r="AX21" s="1"/>
      <c r="AY21" s="1"/>
      <c r="AZ21" s="1"/>
      <c r="BA21" s="1"/>
      <c r="BB21" s="1"/>
    </row>
    <row r="22" spans="2:73" ht="15.75" thickBot="1" x14ac:dyDescent="0.3">
      <c r="B22" s="68" t="s">
        <v>54</v>
      </c>
      <c r="C22" s="69">
        <v>1279</v>
      </c>
      <c r="D22" s="69">
        <v>1298</v>
      </c>
      <c r="E22" s="69">
        <v>4365</v>
      </c>
      <c r="F22" s="69">
        <v>6608</v>
      </c>
      <c r="G22" s="69">
        <v>8186</v>
      </c>
      <c r="H22" s="69">
        <v>8193</v>
      </c>
      <c r="I22" s="69"/>
      <c r="J22" s="69" t="s">
        <v>2</v>
      </c>
      <c r="K22" s="69" t="s">
        <v>3</v>
      </c>
      <c r="L22" s="32"/>
      <c r="AL22" s="22" t="s">
        <v>66</v>
      </c>
      <c r="AP22" s="22" t="s">
        <v>72</v>
      </c>
      <c r="AQ22" s="2"/>
      <c r="AS22" s="32"/>
      <c r="AT22" s="22" t="s">
        <v>74</v>
      </c>
      <c r="AU22" s="22"/>
      <c r="AW22" s="32"/>
      <c r="AX22" s="32"/>
      <c r="AY22" s="32"/>
      <c r="AZ22" s="32"/>
      <c r="BA22" s="32"/>
      <c r="BB22" s="32"/>
      <c r="BC22" s="32"/>
    </row>
    <row r="23" spans="2:73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2"/>
      <c r="AP23" s="2"/>
      <c r="AQ23" s="35"/>
      <c r="AS23" s="32"/>
      <c r="AT23" s="2"/>
      <c r="AU23" s="22"/>
      <c r="AV23" s="32"/>
      <c r="AW23" s="32"/>
      <c r="AX23" s="32"/>
      <c r="AY23" s="32"/>
      <c r="AZ23" s="32"/>
      <c r="BA23" s="32"/>
      <c r="BB23" s="32"/>
    </row>
    <row r="24" spans="2:73" x14ac:dyDescent="0.25">
      <c r="B24" s="35" t="s">
        <v>6</v>
      </c>
      <c r="C24" s="4">
        <v>116.84</v>
      </c>
      <c r="D24" s="4">
        <v>45.89</v>
      </c>
      <c r="E24" s="5">
        <v>45.68</v>
      </c>
      <c r="F24" s="4">
        <v>38.19</v>
      </c>
      <c r="G24" s="4">
        <v>42.78</v>
      </c>
      <c r="H24" s="4">
        <v>55.65</v>
      </c>
      <c r="I24" s="9"/>
      <c r="J24" s="10">
        <f>AVERAGE(C24:H24)</f>
        <v>57.504999999999995</v>
      </c>
      <c r="K24" s="10">
        <f>STDEV(C24:H24)/SQRT(COUNT(C24:H24))</f>
        <v>12.095063662502989</v>
      </c>
      <c r="L24" s="10"/>
      <c r="AJ24" s="35" t="s">
        <v>6</v>
      </c>
      <c r="AL24" s="1">
        <v>0.53300000000000003</v>
      </c>
      <c r="AP24" s="3">
        <v>0.24</v>
      </c>
      <c r="AQ24" s="2"/>
      <c r="AS24" s="32"/>
      <c r="AT24" s="2">
        <v>0.39</v>
      </c>
      <c r="AU24" s="32"/>
      <c r="AV24" s="32"/>
      <c r="AW24" s="32"/>
      <c r="AX24" s="32"/>
      <c r="AY24" s="23"/>
      <c r="AZ24" s="23"/>
      <c r="BA24" s="23"/>
      <c r="BB24" s="23"/>
      <c r="BC24" s="23"/>
      <c r="BD24" s="23"/>
      <c r="BE24" s="23"/>
      <c r="BF24" s="23"/>
      <c r="BG24" s="23"/>
      <c r="BH24" s="26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4"/>
    </row>
    <row r="25" spans="2:73" x14ac:dyDescent="0.25">
      <c r="B25" s="35" t="s">
        <v>11</v>
      </c>
      <c r="C25" s="4">
        <v>63.21</v>
      </c>
      <c r="D25" s="4">
        <v>23.35</v>
      </c>
      <c r="E25" s="5">
        <v>15.65</v>
      </c>
      <c r="F25" s="4">
        <v>9.6999999999999993</v>
      </c>
      <c r="G25" s="4">
        <v>10.07</v>
      </c>
      <c r="H25" s="4">
        <v>18.68</v>
      </c>
      <c r="I25" s="9"/>
      <c r="J25" s="10">
        <f>AVERAGE(C25:H25)</f>
        <v>23.443333333333339</v>
      </c>
      <c r="K25" s="10">
        <f>STDEV(C25:H25)/SQRT(COUNT(C25:H25))</f>
        <v>8.231134254227122</v>
      </c>
      <c r="L25" s="10"/>
      <c r="AJ25" s="35" t="s">
        <v>11</v>
      </c>
      <c r="AL25" s="1">
        <v>0.47699999999999998</v>
      </c>
      <c r="AP25" s="3">
        <v>0.67600000000000005</v>
      </c>
      <c r="AQ25" s="2"/>
      <c r="AS25" s="10"/>
      <c r="AT25" s="2">
        <v>0.99</v>
      </c>
      <c r="AV25" s="1"/>
      <c r="AW25" s="1"/>
      <c r="AX25" s="1"/>
      <c r="AY25" s="24"/>
      <c r="AZ25" s="23"/>
      <c r="BA25" s="23"/>
      <c r="BB25" s="23"/>
      <c r="BC25" s="23"/>
      <c r="BD25" s="23"/>
      <c r="BE25" s="23"/>
      <c r="BF25" s="23"/>
      <c r="BG25" s="23"/>
      <c r="BH25" s="26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</row>
    <row r="26" spans="2:73" x14ac:dyDescent="0.25">
      <c r="C26" s="46"/>
      <c r="D26" s="46"/>
      <c r="E26" s="46"/>
      <c r="F26" s="46"/>
      <c r="G26" s="46"/>
      <c r="H26" s="46"/>
      <c r="I26" s="9"/>
      <c r="J26" s="10"/>
      <c r="K26" s="10"/>
      <c r="L26" s="1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S26" s="10"/>
      <c r="AV26" s="1"/>
      <c r="AW26" s="34"/>
      <c r="AX26" s="1"/>
      <c r="AY26" s="23"/>
      <c r="AZ26" s="23"/>
      <c r="BA26" s="23"/>
      <c r="BB26" s="23"/>
      <c r="BC26" s="23"/>
      <c r="BD26" s="23"/>
      <c r="BE26" s="23"/>
      <c r="BF26" s="23"/>
      <c r="BG26" s="23"/>
      <c r="BH26" s="26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</row>
    <row r="27" spans="2:73" ht="18.75" x14ac:dyDescent="0.3">
      <c r="B27" s="25" t="s">
        <v>63</v>
      </c>
      <c r="C27" s="46"/>
      <c r="D27" s="46"/>
      <c r="E27" s="46"/>
      <c r="F27" s="46"/>
      <c r="G27" s="46"/>
      <c r="H27" s="46"/>
      <c r="I27" s="9"/>
      <c r="J27" s="10"/>
      <c r="K27" s="10"/>
      <c r="L27" s="1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22" t="s">
        <v>1</v>
      </c>
      <c r="AM27" s="2"/>
      <c r="AP27" s="22" t="s">
        <v>1</v>
      </c>
      <c r="AQ27" s="19"/>
      <c r="AR27" s="10"/>
      <c r="AS27" s="10"/>
      <c r="AV27" s="1"/>
      <c r="AW27" s="34"/>
      <c r="AX27" s="1"/>
      <c r="AY27" s="35"/>
      <c r="AZ27" s="35"/>
      <c r="BA27" s="35"/>
      <c r="BB27" s="22"/>
      <c r="BC27" s="2"/>
      <c r="BD27" s="2"/>
      <c r="BE27" s="2"/>
      <c r="BF27" s="22"/>
      <c r="BG27" s="2"/>
      <c r="BH27" s="3"/>
      <c r="BI27" s="2"/>
      <c r="BJ27" s="2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</row>
    <row r="28" spans="2:73" x14ac:dyDescent="0.25">
      <c r="B28" s="1"/>
      <c r="L28" s="1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22" t="s">
        <v>77</v>
      </c>
      <c r="AM28" s="2"/>
      <c r="AP28" s="22" t="s">
        <v>77</v>
      </c>
      <c r="AQ28" s="19"/>
      <c r="AR28" s="10"/>
      <c r="AS28" s="10"/>
      <c r="AV28" s="1"/>
      <c r="AW28" s="34"/>
      <c r="AX28" s="1"/>
      <c r="AY28" s="22"/>
      <c r="AZ28" s="22"/>
      <c r="BA28" s="2"/>
      <c r="BB28" s="22"/>
      <c r="BC28" s="2"/>
      <c r="BD28" s="2"/>
      <c r="BE28" s="2"/>
      <c r="BF28" s="22"/>
      <c r="BG28" s="2"/>
      <c r="BH28" s="3"/>
      <c r="BI28" s="2"/>
      <c r="BJ28" s="2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</row>
    <row r="29" spans="2:73" ht="15.75" thickBot="1" x14ac:dyDescent="0.3">
      <c r="B29" s="1"/>
      <c r="C29" s="84" t="s">
        <v>64</v>
      </c>
      <c r="D29" s="84"/>
      <c r="E29" s="84"/>
      <c r="F29" s="84"/>
      <c r="G29" s="84"/>
      <c r="H29" s="84"/>
      <c r="I29" s="32"/>
      <c r="J29" s="32"/>
      <c r="K29" s="32"/>
      <c r="L29" s="1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22" t="s">
        <v>72</v>
      </c>
      <c r="AM29" s="2"/>
      <c r="AO29" s="32"/>
      <c r="AP29" s="22" t="s">
        <v>74</v>
      </c>
      <c r="AQ29" s="19"/>
      <c r="AR29" s="10"/>
      <c r="AS29" s="10"/>
      <c r="AV29" s="1"/>
      <c r="AW29" s="34"/>
      <c r="AX29" s="1"/>
      <c r="AY29" s="22"/>
      <c r="AZ29" s="22"/>
      <c r="BA29" s="2"/>
      <c r="BB29" s="22"/>
      <c r="BC29" s="2"/>
      <c r="BD29" s="2"/>
      <c r="BE29" s="2"/>
      <c r="BF29" s="2"/>
      <c r="BG29" s="2"/>
      <c r="BH29" s="3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</row>
    <row r="30" spans="2:73" ht="15.75" thickBot="1" x14ac:dyDescent="0.3">
      <c r="B30" s="68" t="s">
        <v>54</v>
      </c>
      <c r="C30" s="69">
        <v>1121</v>
      </c>
      <c r="D30" s="69">
        <v>1122</v>
      </c>
      <c r="E30" s="69">
        <v>5180</v>
      </c>
      <c r="F30" s="69">
        <v>5233</v>
      </c>
      <c r="G30" s="69">
        <v>7705</v>
      </c>
      <c r="H30" s="69">
        <v>5179</v>
      </c>
      <c r="I30" s="69"/>
      <c r="J30" s="69" t="s">
        <v>2</v>
      </c>
      <c r="K30" s="69" t="s">
        <v>3</v>
      </c>
      <c r="L30" s="10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2"/>
      <c r="AM30" s="35"/>
      <c r="AO30" s="32"/>
      <c r="AP30" s="2"/>
      <c r="AQ30" s="19"/>
      <c r="AR30" s="10"/>
      <c r="AS30" s="10"/>
      <c r="AV30" s="1"/>
      <c r="AW30" s="34"/>
      <c r="AX30" s="1"/>
      <c r="AY30" s="35"/>
      <c r="AZ30" s="38"/>
      <c r="BA30" s="2"/>
      <c r="BB30" s="3"/>
      <c r="BC30" s="2"/>
      <c r="BD30" s="2"/>
      <c r="BE30" s="2"/>
      <c r="BF30" s="3"/>
      <c r="BG30" s="2"/>
      <c r="BH30" s="3"/>
      <c r="BI30" s="2"/>
      <c r="BJ30" s="2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</row>
    <row r="31" spans="2:73" x14ac:dyDescent="0.25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10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35" t="s">
        <v>6</v>
      </c>
      <c r="AK31" s="46"/>
      <c r="AL31" s="3">
        <v>0.38600000000000001</v>
      </c>
      <c r="AM31" s="2"/>
      <c r="AO31" s="32"/>
      <c r="AP31" s="2">
        <v>0.219</v>
      </c>
      <c r="AQ31" s="19"/>
      <c r="AR31" s="10"/>
      <c r="AS31" s="10"/>
      <c r="AV31" s="1"/>
      <c r="AW31" s="34"/>
      <c r="AX31" s="1"/>
      <c r="AY31" s="35"/>
      <c r="AZ31" s="38"/>
      <c r="BA31" s="2"/>
      <c r="BB31" s="3"/>
      <c r="BC31" s="2"/>
      <c r="BD31" s="35"/>
      <c r="BE31" s="2"/>
      <c r="BF31" s="3"/>
      <c r="BG31" s="2"/>
      <c r="BH31" s="3"/>
      <c r="BI31" s="2"/>
      <c r="BJ31" s="22"/>
      <c r="BK31" s="2"/>
      <c r="BL31" s="2"/>
      <c r="BM31" s="2"/>
      <c r="BN31" s="35"/>
      <c r="BO31" s="2"/>
      <c r="BP31" s="2"/>
      <c r="BQ31" s="2"/>
      <c r="BR31" s="2"/>
      <c r="BS31" s="2"/>
      <c r="BT31" s="2"/>
      <c r="BU31" s="2"/>
    </row>
    <row r="32" spans="2:73" x14ac:dyDescent="0.25">
      <c r="B32" s="35" t="s">
        <v>6</v>
      </c>
      <c r="C32" s="4">
        <v>59.31</v>
      </c>
      <c r="D32" s="4">
        <v>40.15</v>
      </c>
      <c r="E32" s="6">
        <v>54.56</v>
      </c>
      <c r="F32" s="7">
        <v>46.36</v>
      </c>
      <c r="G32" s="11">
        <v>42.9</v>
      </c>
      <c r="H32" s="8">
        <v>53.44</v>
      </c>
      <c r="I32" s="12"/>
      <c r="J32" s="19">
        <f>AVERAGE(C32:H32)</f>
        <v>49.45333333333334</v>
      </c>
      <c r="K32" s="10">
        <f>STDEV(C32:H32)/SQRT(COUNT(C32:H32))</f>
        <v>3.0451728650074417</v>
      </c>
      <c r="L32" s="10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35" t="s">
        <v>11</v>
      </c>
      <c r="AL32" s="3">
        <v>0.71899999999999997</v>
      </c>
      <c r="AM32" s="2"/>
      <c r="AO32" s="10"/>
      <c r="AP32" s="2">
        <v>0.71899999999999997</v>
      </c>
      <c r="AQ32" s="19"/>
      <c r="AR32" s="10"/>
      <c r="AS32" s="10"/>
      <c r="AV32" s="1"/>
      <c r="AW32" s="34"/>
      <c r="AX32" s="1"/>
      <c r="AY32" s="35"/>
      <c r="AZ32" s="38"/>
      <c r="BA32" s="2"/>
      <c r="BB32" s="3"/>
      <c r="BC32" s="2"/>
      <c r="BD32" s="2"/>
      <c r="BE32" s="2"/>
      <c r="BF32" s="3"/>
      <c r="BG32" s="2"/>
      <c r="BH32" s="3"/>
      <c r="BI32" s="2"/>
      <c r="BJ32" s="2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</row>
    <row r="33" spans="2:73" x14ac:dyDescent="0.25">
      <c r="B33" s="35" t="s">
        <v>11</v>
      </c>
      <c r="C33" s="4">
        <v>14.36</v>
      </c>
      <c r="D33" s="4">
        <v>10.74</v>
      </c>
      <c r="E33" s="6">
        <v>17.38</v>
      </c>
      <c r="F33" s="7">
        <v>16.600000000000001</v>
      </c>
      <c r="G33" s="11">
        <v>23.25</v>
      </c>
      <c r="H33" s="8">
        <v>19.809999999999999</v>
      </c>
      <c r="I33" s="12"/>
      <c r="J33" s="19">
        <f>AVERAGE(C33:H33)</f>
        <v>17.023333333333337</v>
      </c>
      <c r="K33" s="10">
        <f>STDEV(C33:H33)/SQRT(COUNT(C33:H33))</f>
        <v>1.764623976312732</v>
      </c>
      <c r="L33" s="10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N33" s="46"/>
      <c r="AO33" s="46"/>
      <c r="AP33" s="9"/>
      <c r="AQ33" s="19"/>
      <c r="AR33" s="10"/>
      <c r="AS33" s="10"/>
      <c r="AV33" s="1"/>
      <c r="AW33" s="34"/>
      <c r="AX33" s="1"/>
      <c r="AY33" s="74"/>
      <c r="AZ33" s="38"/>
      <c r="BA33" s="2"/>
      <c r="BB33" s="3"/>
      <c r="BC33" s="2"/>
      <c r="BD33" s="2"/>
      <c r="BE33" s="2"/>
      <c r="BF33" s="3"/>
      <c r="BG33" s="2"/>
      <c r="BH33" s="3"/>
      <c r="BI33" s="2"/>
      <c r="BJ33" s="2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</row>
    <row r="34" spans="2:73" x14ac:dyDescent="0.25">
      <c r="C34" s="41"/>
      <c r="AN34" s="46"/>
      <c r="AO34" s="46"/>
      <c r="AP34" s="9"/>
      <c r="AQ34" s="19"/>
      <c r="AR34" s="10"/>
      <c r="AS34" s="10"/>
      <c r="AV34" s="1"/>
      <c r="AW34" s="34"/>
      <c r="AX34" s="1"/>
      <c r="AY34" s="2"/>
      <c r="AZ34" s="38"/>
      <c r="BA34" s="2"/>
      <c r="BB34" s="3"/>
      <c r="BC34" s="39"/>
      <c r="BD34" s="2"/>
      <c r="BE34" s="2"/>
      <c r="BF34" s="36"/>
      <c r="BG34" s="2"/>
      <c r="BH34" s="3"/>
      <c r="BI34" s="2"/>
      <c r="BJ34" s="36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</row>
    <row r="35" spans="2:73" ht="18.75" x14ac:dyDescent="0.3">
      <c r="B35" s="25" t="s">
        <v>59</v>
      </c>
      <c r="C35" s="41"/>
      <c r="AJ35" s="46"/>
      <c r="AK35" s="46"/>
      <c r="AL35" s="22" t="s">
        <v>21</v>
      </c>
      <c r="AM35" s="46"/>
      <c r="AV35" s="1"/>
      <c r="AW35" s="1"/>
      <c r="AX35" s="1"/>
      <c r="AY35" s="35"/>
      <c r="AZ35" s="38"/>
      <c r="BA35" s="2"/>
      <c r="BB35" s="3"/>
      <c r="BC35" s="2"/>
      <c r="BD35" s="2"/>
      <c r="BE35" s="2"/>
      <c r="BF35" s="3"/>
      <c r="BG35" s="2"/>
      <c r="BH35" s="3"/>
      <c r="BI35" s="2"/>
      <c r="BJ35" s="3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</row>
    <row r="36" spans="2:73" ht="15.75" thickBot="1" x14ac:dyDescent="0.3">
      <c r="B36" s="35"/>
      <c r="C36" s="84" t="s">
        <v>61</v>
      </c>
      <c r="D36" s="84"/>
      <c r="E36" s="84"/>
      <c r="F36" s="84"/>
      <c r="G36" s="84"/>
      <c r="H36" s="84"/>
      <c r="I36" s="22"/>
      <c r="J36" s="22"/>
      <c r="K36" s="22"/>
      <c r="L36" s="22"/>
      <c r="M36" s="3"/>
      <c r="AK36" s="46"/>
      <c r="AL36" s="32" t="s">
        <v>22</v>
      </c>
      <c r="AM36" s="46"/>
      <c r="AU36" s="32"/>
      <c r="AV36" s="1"/>
      <c r="AW36" s="1"/>
      <c r="AX36" s="1"/>
      <c r="AY36" s="75"/>
      <c r="AZ36" s="38"/>
      <c r="BA36" s="2"/>
      <c r="BB36" s="3"/>
      <c r="BC36" s="2"/>
      <c r="BD36" s="2"/>
      <c r="BE36" s="2"/>
      <c r="BF36" s="3"/>
      <c r="BG36" s="2"/>
      <c r="BH36" s="3"/>
      <c r="BI36" s="2"/>
      <c r="BJ36" s="3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</row>
    <row r="37" spans="2:73" ht="15.75" thickBot="1" x14ac:dyDescent="0.3">
      <c r="B37" s="68" t="s">
        <v>54</v>
      </c>
      <c r="C37" s="70">
        <v>1279</v>
      </c>
      <c r="D37" s="70">
        <v>1298</v>
      </c>
      <c r="E37" s="70">
        <v>4365</v>
      </c>
      <c r="F37" s="70">
        <v>6608</v>
      </c>
      <c r="G37" s="70">
        <v>8186</v>
      </c>
      <c r="H37" s="70">
        <v>8193</v>
      </c>
      <c r="I37" s="70"/>
      <c r="J37" s="70" t="s">
        <v>2</v>
      </c>
      <c r="K37" s="70" t="s">
        <v>3</v>
      </c>
      <c r="L37" s="22"/>
      <c r="M37" s="3"/>
      <c r="AL37" s="22" t="s">
        <v>66</v>
      </c>
      <c r="AS37" s="22"/>
      <c r="AT37" s="2"/>
      <c r="AU37" s="22"/>
      <c r="AV37" s="32"/>
      <c r="AW37" s="32"/>
      <c r="AX37" s="32"/>
      <c r="AY37" s="23"/>
      <c r="AZ37" s="23"/>
      <c r="BA37" s="23"/>
      <c r="BB37" s="23"/>
      <c r="BC37" s="23"/>
      <c r="BD37" s="23"/>
      <c r="BE37" s="23"/>
      <c r="BF37" s="23"/>
      <c r="BG37" s="23"/>
      <c r="BH37" s="26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</row>
    <row r="38" spans="2:73" ht="18.75" x14ac:dyDescent="0.3">
      <c r="B38" s="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3"/>
      <c r="AL38" s="22"/>
      <c r="AS38" s="22"/>
      <c r="AT38" s="2"/>
      <c r="AU38" s="22"/>
      <c r="AV38" s="32"/>
      <c r="AW38" s="32"/>
      <c r="AX38" s="32"/>
      <c r="AY38" s="22"/>
      <c r="AZ38" s="22"/>
      <c r="BA38" s="2"/>
      <c r="BB38" s="22"/>
      <c r="BC38" s="2"/>
      <c r="BD38" s="2"/>
      <c r="BE38" s="2"/>
      <c r="BF38" s="22"/>
      <c r="BG38" s="2"/>
      <c r="BH38" s="3"/>
      <c r="BI38" s="22"/>
      <c r="BJ38" s="2"/>
      <c r="BK38" s="2"/>
      <c r="BL38" s="25"/>
      <c r="BM38" s="76"/>
      <c r="BN38" s="25"/>
      <c r="BO38" s="2"/>
      <c r="BP38" s="2"/>
      <c r="BQ38" s="2"/>
      <c r="BR38" s="2"/>
      <c r="BS38" s="2"/>
      <c r="BT38" s="2"/>
      <c r="BU38" s="2"/>
    </row>
    <row r="39" spans="2:73" x14ac:dyDescent="0.25">
      <c r="B39" s="35" t="s">
        <v>6</v>
      </c>
      <c r="C39" s="4">
        <v>96.64</v>
      </c>
      <c r="D39" s="4">
        <v>50.37</v>
      </c>
      <c r="E39" s="5">
        <v>55.09</v>
      </c>
      <c r="F39" s="4">
        <v>59.7</v>
      </c>
      <c r="G39" s="4">
        <v>52.87</v>
      </c>
      <c r="H39" s="4">
        <v>55.56</v>
      </c>
      <c r="I39" s="40"/>
      <c r="J39" s="38">
        <f t="shared" ref="J39:J40" si="4">AVERAGE(C39:H39)</f>
        <v>61.705000000000005</v>
      </c>
      <c r="K39" s="38">
        <f t="shared" ref="K39:K40" si="5">STDEV(C39:H39)/SQRT(COUNT(C39:H39))</f>
        <v>7.1005468099294857</v>
      </c>
      <c r="L39" s="38"/>
      <c r="M39" s="3"/>
      <c r="AJ39" s="35" t="s">
        <v>6</v>
      </c>
      <c r="AL39" s="82" t="s">
        <v>24</v>
      </c>
      <c r="AS39" s="22"/>
      <c r="AT39" s="2"/>
      <c r="AU39" s="22"/>
      <c r="AV39" s="32"/>
      <c r="AW39" s="32"/>
      <c r="AX39" s="32"/>
      <c r="AY39" s="22"/>
      <c r="AZ39" s="22"/>
      <c r="BA39" s="2"/>
      <c r="BB39" s="22"/>
      <c r="BC39" s="2"/>
      <c r="BD39" s="2"/>
      <c r="BE39" s="2"/>
      <c r="BF39" s="22"/>
      <c r="BG39" s="2"/>
      <c r="BH39" s="3"/>
      <c r="BI39" s="22"/>
      <c r="BJ39" s="2"/>
      <c r="BK39" s="2"/>
      <c r="BL39" s="2"/>
      <c r="BM39" s="77"/>
      <c r="BN39" s="77"/>
      <c r="BO39" s="2"/>
      <c r="BP39" s="2"/>
      <c r="BQ39" s="2"/>
      <c r="BR39" s="2"/>
      <c r="BS39" s="2"/>
      <c r="BT39" s="2"/>
      <c r="BU39" s="2"/>
    </row>
    <row r="40" spans="2:73" x14ac:dyDescent="0.25">
      <c r="B40" s="35" t="s">
        <v>11</v>
      </c>
      <c r="C40" s="4">
        <v>36.29</v>
      </c>
      <c r="D40" s="4">
        <v>22.49</v>
      </c>
      <c r="E40" s="5">
        <v>12.77</v>
      </c>
      <c r="F40" s="4">
        <v>11.53</v>
      </c>
      <c r="G40" s="4">
        <v>21.57</v>
      </c>
      <c r="H40" s="4">
        <v>12.47</v>
      </c>
      <c r="I40" s="40"/>
      <c r="J40" s="38">
        <f t="shared" si="4"/>
        <v>19.52</v>
      </c>
      <c r="K40" s="38">
        <f t="shared" si="5"/>
        <v>3.8874215962082967</v>
      </c>
      <c r="L40" s="38"/>
      <c r="M40" s="3"/>
      <c r="AJ40" s="35" t="s">
        <v>11</v>
      </c>
      <c r="AL40" s="3">
        <v>0.46</v>
      </c>
      <c r="AS40" s="38"/>
      <c r="AT40" s="2"/>
      <c r="AU40" s="3"/>
      <c r="AV40" s="1"/>
      <c r="AW40" s="1"/>
      <c r="AX40" s="1"/>
      <c r="AY40" s="22"/>
      <c r="AZ40" s="22"/>
      <c r="BA40" s="2"/>
      <c r="BB40" s="2"/>
      <c r="BC40" s="22"/>
      <c r="BD40" s="2"/>
      <c r="BE40" s="2"/>
      <c r="BF40" s="2"/>
      <c r="BG40" s="22"/>
      <c r="BH40" s="3"/>
      <c r="BI40" s="22"/>
      <c r="BJ40" s="2"/>
      <c r="BK40" s="2"/>
      <c r="BL40" s="2"/>
      <c r="BM40" s="77"/>
      <c r="BN40" s="77"/>
      <c r="BO40" s="2"/>
      <c r="BP40" s="2"/>
      <c r="BQ40" s="2"/>
      <c r="BR40" s="2"/>
      <c r="BS40" s="2"/>
      <c r="BT40" s="2"/>
      <c r="BU40" s="2"/>
    </row>
    <row r="41" spans="2:73" x14ac:dyDescent="0.25">
      <c r="B41" s="2"/>
      <c r="C41" s="47"/>
      <c r="D41" s="48"/>
      <c r="E41" s="47"/>
      <c r="F41" s="47"/>
      <c r="G41" s="47"/>
      <c r="H41" s="47"/>
      <c r="I41" s="36"/>
      <c r="J41" s="38"/>
      <c r="K41" s="38"/>
      <c r="L41" s="38"/>
      <c r="M41" s="3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S41" s="38"/>
      <c r="AT41" s="2"/>
      <c r="AU41" s="3"/>
      <c r="AV41" s="1"/>
      <c r="AW41" s="1"/>
      <c r="AX41" s="1"/>
      <c r="AY41" s="35"/>
      <c r="AZ41" s="38"/>
      <c r="BA41" s="2"/>
      <c r="BB41" s="3"/>
      <c r="BC41" s="2"/>
      <c r="BD41" s="2"/>
      <c r="BE41" s="2"/>
      <c r="BF41" s="2"/>
      <c r="BG41" s="2"/>
      <c r="BH41" s="3"/>
      <c r="BI41" s="3"/>
      <c r="BJ41" s="2"/>
      <c r="BK41" s="2"/>
      <c r="BL41" s="35"/>
      <c r="BM41" s="78"/>
      <c r="BN41" s="78"/>
      <c r="BO41" s="2"/>
      <c r="BP41" s="2"/>
      <c r="BQ41" s="2"/>
      <c r="BR41" s="2"/>
      <c r="BS41" s="2"/>
      <c r="BT41" s="2"/>
      <c r="BU41" s="2"/>
    </row>
    <row r="42" spans="2:73" ht="18.75" x14ac:dyDescent="0.3">
      <c r="B42" s="25" t="s">
        <v>60</v>
      </c>
      <c r="C42" s="47"/>
      <c r="D42" s="48"/>
      <c r="E42" s="47"/>
      <c r="F42" s="47"/>
      <c r="G42" s="47"/>
      <c r="H42" s="47"/>
      <c r="I42" s="36"/>
      <c r="J42" s="38"/>
      <c r="K42" s="38"/>
      <c r="L42" s="38"/>
      <c r="M42" s="3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6"/>
      <c r="AL42" s="46"/>
      <c r="AN42" s="46"/>
      <c r="AO42" s="47"/>
      <c r="AP42" s="36"/>
      <c r="AQ42" s="38"/>
      <c r="AR42" s="38"/>
      <c r="AS42" s="38"/>
      <c r="AT42" s="2"/>
      <c r="AU42" s="3"/>
      <c r="AY42" s="35"/>
      <c r="AZ42" s="38"/>
      <c r="BA42" s="2"/>
      <c r="BB42" s="3"/>
      <c r="BC42" s="2"/>
      <c r="BD42" s="35"/>
      <c r="BE42" s="2"/>
      <c r="BF42" s="2"/>
      <c r="BG42" s="2"/>
      <c r="BH42" s="3"/>
      <c r="BI42" s="3"/>
      <c r="BJ42" s="2"/>
      <c r="BK42" s="2"/>
      <c r="BL42" s="35"/>
      <c r="BM42" s="78"/>
      <c r="BN42" s="78"/>
      <c r="BO42" s="2"/>
      <c r="BP42" s="2"/>
      <c r="BQ42" s="2"/>
      <c r="BR42" s="2"/>
      <c r="BS42" s="2"/>
      <c r="BT42" s="2"/>
      <c r="BU42" s="2"/>
    </row>
    <row r="43" spans="2:73" x14ac:dyDescent="0.25">
      <c r="B43" s="2"/>
      <c r="C43" s="47"/>
      <c r="D43" s="48"/>
      <c r="E43" s="47"/>
      <c r="F43" s="47"/>
      <c r="G43" s="47"/>
      <c r="H43" s="47"/>
      <c r="I43" s="36"/>
      <c r="J43" s="38"/>
      <c r="K43" s="38"/>
      <c r="L43" s="38"/>
      <c r="M43" s="3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P43" s="36"/>
      <c r="AQ43" s="38"/>
      <c r="AR43" s="38"/>
      <c r="AS43" s="38"/>
      <c r="AT43" s="2"/>
      <c r="AU43" s="3"/>
      <c r="AY43" s="35"/>
      <c r="AZ43" s="38"/>
      <c r="BA43" s="2"/>
      <c r="BB43" s="3"/>
      <c r="BC43" s="2"/>
      <c r="BD43" s="2"/>
      <c r="BE43" s="2"/>
      <c r="BF43" s="2"/>
      <c r="BG43" s="2"/>
      <c r="BH43" s="3"/>
      <c r="BI43" s="3"/>
      <c r="BJ43" s="2"/>
      <c r="BK43" s="2"/>
      <c r="BL43" s="35"/>
      <c r="BM43" s="78"/>
      <c r="BN43" s="78"/>
      <c r="BO43" s="2"/>
      <c r="BP43" s="2"/>
      <c r="BQ43" s="2"/>
      <c r="BR43" s="2"/>
      <c r="BS43" s="2"/>
      <c r="BT43" s="2"/>
      <c r="BU43" s="2"/>
    </row>
    <row r="44" spans="2:73" ht="15.75" thickBot="1" x14ac:dyDescent="0.3">
      <c r="B44" s="2"/>
      <c r="C44" s="84" t="s">
        <v>64</v>
      </c>
      <c r="D44" s="84"/>
      <c r="E44" s="84"/>
      <c r="F44" s="84"/>
      <c r="G44" s="84"/>
      <c r="H44" s="84"/>
      <c r="I44" s="22"/>
      <c r="J44" s="22"/>
      <c r="K44" s="22"/>
      <c r="L44" s="38"/>
      <c r="M44" s="3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P44" s="36"/>
      <c r="AQ44" s="38"/>
      <c r="AR44" s="38"/>
      <c r="AS44" s="38"/>
      <c r="AT44" s="2"/>
      <c r="AU44" s="3"/>
      <c r="AY44" s="74"/>
      <c r="AZ44" s="38"/>
      <c r="BA44" s="2"/>
      <c r="BB44" s="3"/>
      <c r="BC44" s="2"/>
      <c r="BD44" s="2"/>
      <c r="BE44" s="2"/>
      <c r="BF44" s="2"/>
      <c r="BG44" s="2"/>
      <c r="BH44" s="3"/>
      <c r="BI44" s="3"/>
      <c r="BJ44" s="2"/>
      <c r="BK44" s="2"/>
      <c r="BL44" s="35"/>
      <c r="BM44" s="78"/>
      <c r="BN44" s="78"/>
      <c r="BO44" s="2"/>
      <c r="BP44" s="2"/>
      <c r="BQ44" s="2"/>
      <c r="BR44" s="2"/>
      <c r="BS44" s="2"/>
      <c r="BT44" s="2"/>
      <c r="BU44" s="2"/>
    </row>
    <row r="45" spans="2:73" ht="15.75" thickBot="1" x14ac:dyDescent="0.3">
      <c r="B45" s="68" t="s">
        <v>54</v>
      </c>
      <c r="C45" s="70">
        <v>1121</v>
      </c>
      <c r="D45" s="70">
        <v>1122</v>
      </c>
      <c r="E45" s="70">
        <v>5180</v>
      </c>
      <c r="F45" s="70">
        <v>5233</v>
      </c>
      <c r="G45" s="70">
        <v>7705</v>
      </c>
      <c r="H45" s="70">
        <v>5179</v>
      </c>
      <c r="I45" s="70"/>
      <c r="J45" s="70" t="s">
        <v>2</v>
      </c>
      <c r="K45" s="70" t="s">
        <v>3</v>
      </c>
      <c r="L45" s="38"/>
      <c r="M45" s="3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P45" s="36"/>
      <c r="AQ45" s="38"/>
      <c r="AR45" s="38"/>
      <c r="AS45" s="38"/>
      <c r="AT45" s="2"/>
      <c r="AU45" s="3"/>
      <c r="AY45" s="2"/>
      <c r="AZ45" s="38"/>
      <c r="BA45" s="2"/>
      <c r="BB45" s="3"/>
      <c r="BC45" s="39"/>
      <c r="BD45" s="2"/>
      <c r="BE45" s="2"/>
      <c r="BF45" s="39"/>
      <c r="BG45" s="2"/>
      <c r="BH45" s="3"/>
      <c r="BI45" s="3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</row>
    <row r="46" spans="2:73" x14ac:dyDescent="0.25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38"/>
      <c r="M46" s="3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P46" s="36"/>
      <c r="AQ46" s="38"/>
      <c r="AR46" s="38"/>
      <c r="AS46" s="38"/>
      <c r="AT46" s="2"/>
      <c r="AU46" s="3"/>
      <c r="AY46" s="35"/>
      <c r="AZ46" s="38"/>
      <c r="BA46" s="2"/>
      <c r="BB46" s="3"/>
      <c r="BC46" s="2"/>
      <c r="BD46" s="2"/>
      <c r="BE46" s="2"/>
      <c r="BF46" s="2"/>
      <c r="BG46" s="2"/>
      <c r="BH46" s="3"/>
      <c r="BI46" s="3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2:73" x14ac:dyDescent="0.25">
      <c r="B47" s="35" t="s">
        <v>6</v>
      </c>
      <c r="C47" s="4">
        <v>53.81</v>
      </c>
      <c r="D47" s="4">
        <v>53.45</v>
      </c>
      <c r="E47" s="6">
        <v>40.01</v>
      </c>
      <c r="F47" s="8">
        <v>42.2</v>
      </c>
      <c r="G47" s="11">
        <v>41.34</v>
      </c>
      <c r="H47" s="8">
        <v>44.38</v>
      </c>
      <c r="I47" s="36"/>
      <c r="J47" s="38">
        <f t="shared" ref="J47:J48" si="6">AVERAGE(C47:H47)</f>
        <v>45.865000000000009</v>
      </c>
      <c r="K47" s="38">
        <f t="shared" ref="K47:K48" si="7">STDEV(C47:H47)/SQRT(COUNT(C47:H47))</f>
        <v>2.5235513996482384</v>
      </c>
      <c r="L47" s="38"/>
      <c r="M47" s="3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P47" s="36"/>
      <c r="AQ47" s="38"/>
      <c r="AR47" s="38"/>
      <c r="AS47" s="38"/>
      <c r="AT47" s="2"/>
      <c r="AU47" s="3"/>
      <c r="AY47" s="3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</row>
    <row r="48" spans="2:73" ht="18.75" x14ac:dyDescent="0.3">
      <c r="B48" s="35" t="s">
        <v>11</v>
      </c>
      <c r="C48" s="4">
        <v>12.81</v>
      </c>
      <c r="D48" s="4">
        <v>27.68</v>
      </c>
      <c r="E48" s="6">
        <v>21.4</v>
      </c>
      <c r="F48" s="8">
        <v>11.93</v>
      </c>
      <c r="G48" s="11">
        <v>6.51</v>
      </c>
      <c r="H48" s="8">
        <v>13.9</v>
      </c>
      <c r="I48" s="36"/>
      <c r="J48" s="38">
        <f t="shared" si="6"/>
        <v>15.705</v>
      </c>
      <c r="K48" s="38">
        <f t="shared" si="7"/>
        <v>3.0890740252271933</v>
      </c>
      <c r="L48" s="38"/>
      <c r="M48" s="3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P48" s="36"/>
      <c r="AQ48" s="38"/>
      <c r="AR48" s="38"/>
      <c r="AS48" s="38"/>
      <c r="AT48" s="2"/>
      <c r="AU48" s="3"/>
      <c r="AY48" s="22"/>
      <c r="AZ48" s="22"/>
      <c r="BA48" s="84"/>
      <c r="BB48" s="84"/>
      <c r="BC48" s="84"/>
      <c r="BD48" s="3"/>
      <c r="BE48" s="2"/>
      <c r="BF48" s="2"/>
      <c r="BG48" s="25"/>
      <c r="BH48" s="76"/>
      <c r="BI48" s="25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</row>
    <row r="49" spans="2:73" x14ac:dyDescent="0.25">
      <c r="B49" s="2"/>
      <c r="C49" s="47"/>
      <c r="D49" s="48"/>
      <c r="E49" s="47"/>
      <c r="F49" s="47"/>
      <c r="G49" s="47"/>
      <c r="H49" s="47"/>
      <c r="I49" s="36"/>
      <c r="J49" s="38"/>
      <c r="K49" s="38"/>
      <c r="L49" s="38"/>
      <c r="M49" s="3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P49" s="36"/>
      <c r="AQ49" s="38"/>
      <c r="AR49" s="38"/>
      <c r="AS49" s="38"/>
      <c r="AT49" s="2"/>
      <c r="AU49" s="3"/>
      <c r="AY49" s="22"/>
      <c r="AZ49" s="22"/>
      <c r="BA49" s="2"/>
      <c r="BB49" s="22"/>
      <c r="BC49" s="22"/>
      <c r="BD49" s="22"/>
      <c r="BE49" s="22"/>
      <c r="BF49" s="22"/>
      <c r="BG49" s="22"/>
      <c r="BH49" s="22"/>
      <c r="BI49" s="22"/>
      <c r="BJ49" s="2"/>
      <c r="BK49" s="2"/>
      <c r="BL49" s="35"/>
      <c r="BM49" s="79"/>
      <c r="BN49" s="80"/>
      <c r="BO49" s="2"/>
      <c r="BP49" s="2"/>
      <c r="BQ49" s="2"/>
      <c r="BR49" s="2"/>
      <c r="BS49" s="2"/>
      <c r="BT49" s="2"/>
      <c r="BU49" s="2"/>
    </row>
    <row r="50" spans="2:73" x14ac:dyDescent="0.25">
      <c r="B50" s="2"/>
      <c r="C50" s="47"/>
      <c r="D50" s="48"/>
      <c r="E50" s="47"/>
      <c r="F50" s="47"/>
      <c r="G50" s="47"/>
      <c r="H50" s="47"/>
      <c r="I50" s="36"/>
      <c r="J50" s="38"/>
      <c r="K50" s="38"/>
      <c r="L50" s="38"/>
      <c r="M50" s="3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36"/>
      <c r="AQ50" s="38"/>
      <c r="AR50" s="38"/>
      <c r="AS50" s="38"/>
      <c r="AT50" s="2"/>
      <c r="AU50" s="3"/>
      <c r="AY50" s="22"/>
      <c r="AZ50" s="22"/>
      <c r="BA50" s="2"/>
      <c r="BB50" s="22"/>
      <c r="BC50" s="3"/>
      <c r="BD50" s="22"/>
      <c r="BE50" s="22"/>
      <c r="BF50" s="22"/>
      <c r="BG50" s="22"/>
      <c r="BH50" s="22"/>
      <c r="BI50" s="22"/>
      <c r="BJ50" s="2"/>
      <c r="BK50" s="2"/>
      <c r="BL50" s="35"/>
      <c r="BM50" s="79"/>
      <c r="BN50" s="80"/>
      <c r="BO50" s="2"/>
      <c r="BP50" s="2"/>
      <c r="BQ50" s="2"/>
      <c r="BR50" s="2"/>
      <c r="BS50" s="2"/>
      <c r="BT50" s="2"/>
      <c r="BU50" s="2"/>
    </row>
    <row r="51" spans="2:73" x14ac:dyDescent="0.25">
      <c r="B51" s="2"/>
      <c r="C51" s="47"/>
      <c r="D51" s="48"/>
      <c r="E51" s="47"/>
      <c r="F51" s="47"/>
      <c r="G51" s="47"/>
      <c r="H51" s="47"/>
      <c r="I51" s="36"/>
      <c r="J51" s="38"/>
      <c r="K51" s="38"/>
      <c r="L51" s="38"/>
      <c r="M51" s="3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36"/>
      <c r="AQ51" s="38"/>
      <c r="AR51" s="38"/>
      <c r="AS51" s="38"/>
      <c r="AT51" s="2"/>
      <c r="AU51" s="3"/>
      <c r="AY51" s="22"/>
      <c r="AZ51" s="22"/>
      <c r="BA51" s="2"/>
      <c r="BB51" s="22"/>
      <c r="BC51" s="3"/>
      <c r="BD51" s="22"/>
      <c r="BE51" s="22"/>
      <c r="BF51" s="22"/>
      <c r="BG51" s="22"/>
      <c r="BH51" s="22"/>
      <c r="BI51" s="22"/>
      <c r="BJ51" s="2"/>
      <c r="BK51" s="2"/>
      <c r="BL51" s="35"/>
      <c r="BM51" s="81"/>
      <c r="BN51" s="80"/>
      <c r="BO51" s="2"/>
      <c r="BP51" s="2"/>
      <c r="BQ51" s="2"/>
      <c r="BR51" s="2"/>
      <c r="BS51" s="2"/>
      <c r="BT51" s="2"/>
      <c r="BU51" s="2"/>
    </row>
    <row r="52" spans="2:73" x14ac:dyDescent="0.25">
      <c r="B52" s="2"/>
      <c r="C52" s="47"/>
      <c r="D52" s="48"/>
      <c r="E52" s="47"/>
      <c r="F52" s="47"/>
      <c r="G52" s="47"/>
      <c r="H52" s="47"/>
      <c r="I52" s="36"/>
      <c r="J52" s="38"/>
      <c r="K52" s="38"/>
      <c r="L52" s="38"/>
      <c r="M52" s="3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36"/>
      <c r="AQ52" s="38"/>
      <c r="AR52" s="38"/>
      <c r="AS52" s="38"/>
      <c r="AT52" s="2"/>
      <c r="AU52" s="3"/>
      <c r="AY52" s="35"/>
      <c r="AZ52" s="75"/>
      <c r="BA52" s="2"/>
      <c r="BB52" s="3"/>
      <c r="BC52" s="2"/>
      <c r="BD52" s="3"/>
      <c r="BE52" s="3"/>
      <c r="BF52" s="3"/>
      <c r="BG52" s="3"/>
      <c r="BH52" s="3"/>
      <c r="BI52" s="3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2:73" x14ac:dyDescent="0.25">
      <c r="B53" s="2"/>
      <c r="C53" s="47"/>
      <c r="D53" s="48"/>
      <c r="E53" s="47"/>
      <c r="F53" s="47"/>
      <c r="G53" s="47"/>
      <c r="H53" s="47"/>
      <c r="I53" s="36"/>
      <c r="J53" s="38"/>
      <c r="K53" s="38"/>
      <c r="L53" s="38"/>
      <c r="M53" s="3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36"/>
      <c r="AQ53" s="38"/>
      <c r="AR53" s="38"/>
      <c r="AS53" s="38"/>
      <c r="AT53" s="2"/>
      <c r="AU53" s="3"/>
      <c r="AY53" s="35"/>
      <c r="AZ53" s="75"/>
      <c r="BA53" s="2"/>
      <c r="BB53" s="3"/>
      <c r="BC53" s="3"/>
      <c r="BD53" s="3"/>
      <c r="BE53" s="3"/>
      <c r="BF53" s="3"/>
      <c r="BG53" s="3"/>
      <c r="BH53" s="3"/>
      <c r="BI53" s="3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2:73" x14ac:dyDescent="0.25">
      <c r="B54" s="2"/>
      <c r="C54" s="47"/>
      <c r="D54" s="48"/>
      <c r="E54" s="47"/>
      <c r="F54" s="47"/>
      <c r="G54" s="47"/>
      <c r="H54" s="47"/>
      <c r="I54" s="36"/>
      <c r="J54" s="38"/>
      <c r="K54" s="38"/>
      <c r="L54" s="38"/>
      <c r="M54" s="3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36"/>
      <c r="AQ54" s="38"/>
      <c r="AR54" s="38"/>
      <c r="AS54" s="38"/>
      <c r="AT54" s="2"/>
      <c r="AU54" s="3"/>
      <c r="AY54" s="35"/>
      <c r="AZ54" s="75"/>
      <c r="BA54" s="2"/>
      <c r="BB54" s="3"/>
      <c r="BC54" s="3"/>
      <c r="BD54" s="3"/>
      <c r="BE54" s="3"/>
      <c r="BF54" s="3"/>
      <c r="BG54" s="3"/>
      <c r="BH54" s="3"/>
      <c r="BI54" s="3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2:73" x14ac:dyDescent="0.25">
      <c r="B55" s="2"/>
      <c r="C55" s="47"/>
      <c r="D55" s="48"/>
      <c r="E55" s="47"/>
      <c r="F55" s="47"/>
      <c r="G55" s="47"/>
      <c r="H55" s="47"/>
      <c r="I55" s="36"/>
      <c r="J55" s="38"/>
      <c r="K55" s="38"/>
      <c r="L55" s="38"/>
      <c r="M55" s="3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36"/>
      <c r="AQ55" s="38"/>
      <c r="AR55" s="38"/>
      <c r="AS55" s="38"/>
      <c r="AT55" s="2"/>
      <c r="AU55" s="3"/>
      <c r="AY55" s="74"/>
      <c r="AZ55" s="75"/>
      <c r="BA55" s="2"/>
      <c r="BB55" s="22"/>
      <c r="BC55" s="3"/>
      <c r="BD55" s="3"/>
      <c r="BE55" s="3"/>
      <c r="BF55" s="3"/>
      <c r="BG55" s="3"/>
      <c r="BH55" s="3"/>
      <c r="BI55" s="3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2:73" x14ac:dyDescent="0.25">
      <c r="B56" s="2"/>
      <c r="C56" s="47"/>
      <c r="D56" s="48"/>
      <c r="E56" s="47"/>
      <c r="F56" s="47"/>
      <c r="G56" s="47"/>
      <c r="H56" s="47"/>
      <c r="I56" s="36"/>
      <c r="J56" s="38"/>
      <c r="K56" s="38"/>
      <c r="L56" s="38"/>
      <c r="M56" s="3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36"/>
      <c r="AQ56" s="38"/>
      <c r="AR56" s="38"/>
      <c r="AS56" s="38"/>
      <c r="AT56" s="2"/>
      <c r="AU56" s="3"/>
      <c r="AY56" s="2"/>
      <c r="AZ56" s="75"/>
      <c r="BA56" s="2"/>
      <c r="BB56" s="3"/>
      <c r="BC56" s="3"/>
      <c r="BD56" s="2"/>
      <c r="BE56" s="2"/>
      <c r="BF56" s="2"/>
      <c r="BG56" s="2"/>
      <c r="BH56" s="2"/>
      <c r="BI56" s="3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2:73" x14ac:dyDescent="0.25">
      <c r="B57" s="2"/>
      <c r="C57" s="47"/>
      <c r="D57" s="48"/>
      <c r="E57" s="47"/>
      <c r="F57" s="47"/>
      <c r="G57" s="47"/>
      <c r="H57" s="47"/>
      <c r="I57" s="36"/>
      <c r="J57" s="38"/>
      <c r="K57" s="38"/>
      <c r="L57" s="38"/>
      <c r="M57" s="3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36"/>
      <c r="AQ57" s="38"/>
      <c r="AR57" s="38"/>
      <c r="AS57" s="38"/>
      <c r="AT57" s="2"/>
      <c r="AU57" s="3"/>
      <c r="AY57" s="35"/>
      <c r="AZ57" s="75"/>
      <c r="BA57" s="2"/>
      <c r="BB57" s="3"/>
      <c r="BC57" s="3"/>
      <c r="BD57" s="3"/>
      <c r="BE57" s="2"/>
      <c r="BF57" s="2"/>
      <c r="BG57" s="2"/>
      <c r="BH57" s="2"/>
      <c r="BI57" s="3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</row>
    <row r="58" spans="2:73" x14ac:dyDescent="0.25">
      <c r="B58" s="2"/>
      <c r="C58" s="47"/>
      <c r="D58" s="48"/>
      <c r="E58" s="47"/>
      <c r="F58" s="47"/>
      <c r="G58" s="47"/>
      <c r="H58" s="47"/>
      <c r="I58" s="36"/>
      <c r="J58" s="38"/>
      <c r="K58" s="38"/>
      <c r="L58" s="38"/>
      <c r="M58" s="3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36"/>
      <c r="AQ58" s="38"/>
      <c r="AR58" s="38"/>
      <c r="AS58" s="38"/>
      <c r="AT58" s="2"/>
      <c r="AU58" s="3"/>
      <c r="AY58" s="22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</row>
    <row r="59" spans="2:73" x14ac:dyDescent="0.25">
      <c r="B59" s="2"/>
      <c r="C59" s="47"/>
      <c r="D59" s="48"/>
      <c r="E59" s="47"/>
      <c r="F59" s="47"/>
      <c r="G59" s="47"/>
      <c r="H59" s="47"/>
      <c r="I59" s="36"/>
      <c r="J59" s="38"/>
      <c r="K59" s="38"/>
      <c r="L59" s="38"/>
      <c r="M59" s="3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36"/>
      <c r="AQ59" s="38"/>
      <c r="AR59" s="38"/>
      <c r="AS59" s="38"/>
      <c r="AT59" s="2"/>
      <c r="AU59" s="3"/>
    </row>
    <row r="60" spans="2:73" x14ac:dyDescent="0.25">
      <c r="B60" s="2"/>
      <c r="C60" s="47"/>
      <c r="D60" s="48"/>
      <c r="E60" s="47"/>
      <c r="F60" s="47"/>
      <c r="G60" s="47"/>
      <c r="H60" s="47"/>
      <c r="I60" s="36"/>
      <c r="J60" s="38"/>
      <c r="K60" s="38"/>
      <c r="L60" s="38"/>
      <c r="M60" s="3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36"/>
      <c r="AQ60" s="38"/>
      <c r="AR60" s="38"/>
      <c r="AS60" s="38"/>
      <c r="AT60" s="2"/>
      <c r="AU60" s="3"/>
    </row>
    <row r="61" spans="2:73" x14ac:dyDescent="0.25">
      <c r="B61" s="2"/>
      <c r="C61" s="47"/>
      <c r="D61" s="48"/>
      <c r="E61" s="47"/>
      <c r="F61" s="47"/>
      <c r="G61" s="47"/>
      <c r="H61" s="47"/>
      <c r="I61" s="36"/>
      <c r="J61" s="38"/>
      <c r="K61" s="38"/>
      <c r="L61" s="38"/>
      <c r="M61" s="3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36"/>
      <c r="AQ61" s="38"/>
      <c r="AR61" s="38"/>
      <c r="AS61" s="38"/>
      <c r="AT61" s="2"/>
      <c r="AU61" s="3"/>
    </row>
    <row r="62" spans="2:73" x14ac:dyDescent="0.25">
      <c r="B62" s="2"/>
      <c r="C62" s="47"/>
      <c r="D62" s="48"/>
      <c r="E62" s="47"/>
      <c r="F62" s="47"/>
      <c r="G62" s="47"/>
      <c r="H62" s="47"/>
      <c r="I62" s="36"/>
      <c r="J62" s="38"/>
      <c r="K62" s="38"/>
      <c r="L62" s="38"/>
      <c r="M62" s="3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36"/>
      <c r="AQ62" s="38"/>
      <c r="AR62" s="38"/>
      <c r="AS62" s="38"/>
      <c r="AT62" s="2"/>
      <c r="AU62" s="3"/>
    </row>
    <row r="63" spans="2:73" x14ac:dyDescent="0.25">
      <c r="B63" s="2"/>
      <c r="C63" s="47"/>
      <c r="D63" s="48"/>
      <c r="E63" s="47"/>
      <c r="F63" s="47"/>
      <c r="G63" s="47"/>
      <c r="H63" s="47"/>
      <c r="I63" s="36"/>
      <c r="J63" s="38"/>
      <c r="K63" s="38"/>
      <c r="L63" s="38"/>
      <c r="M63" s="3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36"/>
      <c r="AQ63" s="38"/>
      <c r="AR63" s="38"/>
      <c r="AS63" s="38"/>
      <c r="AT63" s="2"/>
      <c r="AU63" s="3"/>
    </row>
    <row r="64" spans="2:73" x14ac:dyDescent="0.25">
      <c r="B64" s="2"/>
      <c r="C64" s="47"/>
      <c r="D64" s="48"/>
      <c r="E64" s="47"/>
      <c r="F64" s="47"/>
      <c r="G64" s="47"/>
      <c r="H64" s="47"/>
      <c r="I64" s="36"/>
      <c r="J64" s="38"/>
      <c r="K64" s="38"/>
      <c r="L64" s="38"/>
      <c r="M64" s="3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36"/>
      <c r="AQ64" s="38"/>
      <c r="AR64" s="38"/>
      <c r="AS64" s="38"/>
      <c r="AT64" s="2"/>
      <c r="AU64" s="3"/>
    </row>
    <row r="65" spans="2:47" x14ac:dyDescent="0.25">
      <c r="B65" s="2"/>
      <c r="C65" s="47"/>
      <c r="D65" s="48"/>
      <c r="E65" s="47"/>
      <c r="F65" s="47"/>
      <c r="G65" s="47"/>
      <c r="H65" s="47"/>
      <c r="I65" s="36"/>
      <c r="J65" s="38"/>
      <c r="K65" s="38"/>
      <c r="L65" s="38"/>
      <c r="M65" s="3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36"/>
      <c r="AQ65" s="38"/>
      <c r="AR65" s="38"/>
      <c r="AS65" s="38"/>
      <c r="AT65" s="2"/>
      <c r="AU65" s="3"/>
    </row>
    <row r="66" spans="2:47" x14ac:dyDescent="0.25">
      <c r="B66" s="2"/>
      <c r="C66" s="47"/>
      <c r="D66" s="48"/>
      <c r="E66" s="47"/>
      <c r="F66" s="47"/>
      <c r="G66" s="47"/>
      <c r="H66" s="47"/>
      <c r="I66" s="36"/>
      <c r="J66" s="38"/>
      <c r="K66" s="38"/>
      <c r="L66" s="38"/>
      <c r="M66" s="3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36"/>
      <c r="AQ66" s="38"/>
      <c r="AR66" s="38"/>
      <c r="AS66" s="38"/>
      <c r="AT66" s="2"/>
      <c r="AU66" s="3"/>
    </row>
    <row r="67" spans="2:47" x14ac:dyDescent="0.25">
      <c r="B67" s="2"/>
      <c r="C67" s="47"/>
      <c r="D67" s="48"/>
      <c r="E67" s="47"/>
      <c r="F67" s="47"/>
      <c r="G67" s="47"/>
      <c r="H67" s="47"/>
      <c r="I67" s="36"/>
      <c r="J67" s="38"/>
      <c r="K67" s="38"/>
      <c r="L67" s="38"/>
      <c r="M67" s="3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36"/>
      <c r="AQ67" s="38"/>
      <c r="AR67" s="38"/>
      <c r="AS67" s="38"/>
      <c r="AT67" s="2"/>
      <c r="AU67" s="3"/>
    </row>
    <row r="68" spans="2:47" x14ac:dyDescent="0.25">
      <c r="B68" s="2"/>
      <c r="C68" s="47"/>
      <c r="D68" s="48"/>
      <c r="E68" s="47"/>
      <c r="F68" s="47"/>
      <c r="G68" s="47"/>
      <c r="H68" s="47"/>
      <c r="I68" s="36"/>
      <c r="J68" s="38"/>
      <c r="K68" s="38"/>
      <c r="L68" s="38"/>
      <c r="M68" s="3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36"/>
      <c r="AQ68" s="38"/>
      <c r="AR68" s="38"/>
      <c r="AS68" s="38"/>
      <c r="AT68" s="2"/>
      <c r="AU68" s="3"/>
    </row>
    <row r="69" spans="2:47" x14ac:dyDescent="0.25">
      <c r="B69" s="2"/>
      <c r="C69" s="47"/>
      <c r="D69" s="48"/>
      <c r="E69" s="47"/>
      <c r="F69" s="47"/>
      <c r="G69" s="47"/>
      <c r="H69" s="47"/>
      <c r="I69" s="36"/>
      <c r="J69" s="38"/>
      <c r="K69" s="38"/>
      <c r="L69" s="38"/>
      <c r="M69" s="3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36"/>
      <c r="AQ69" s="38"/>
      <c r="AR69" s="38"/>
      <c r="AS69" s="38"/>
      <c r="AT69" s="2"/>
      <c r="AU69" s="3"/>
    </row>
    <row r="70" spans="2:47" x14ac:dyDescent="0.25">
      <c r="B70" s="2"/>
      <c r="C70" s="47"/>
      <c r="D70" s="48"/>
      <c r="E70" s="47"/>
      <c r="F70" s="47"/>
      <c r="G70" s="47"/>
      <c r="H70" s="47"/>
      <c r="I70" s="36"/>
      <c r="J70" s="38"/>
      <c r="K70" s="38"/>
      <c r="L70" s="38"/>
      <c r="M70" s="3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36"/>
      <c r="AQ70" s="38"/>
      <c r="AR70" s="38"/>
      <c r="AS70" s="38"/>
      <c r="AT70" s="2"/>
      <c r="AU70" s="3"/>
    </row>
    <row r="71" spans="2:47" x14ac:dyDescent="0.25">
      <c r="B71" s="2"/>
      <c r="C71" s="47"/>
      <c r="D71" s="48"/>
      <c r="E71" s="47"/>
      <c r="F71" s="47"/>
      <c r="G71" s="47"/>
      <c r="H71" s="47"/>
      <c r="I71" s="36"/>
      <c r="J71" s="38"/>
      <c r="K71" s="38"/>
      <c r="L71" s="38"/>
      <c r="M71" s="3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36"/>
      <c r="AQ71" s="38"/>
      <c r="AR71" s="38"/>
      <c r="AS71" s="38"/>
      <c r="AT71" s="2"/>
      <c r="AU71" s="3"/>
    </row>
    <row r="72" spans="2:47" x14ac:dyDescent="0.25">
      <c r="B72" s="2"/>
      <c r="C72" s="47"/>
      <c r="D72" s="48"/>
      <c r="E72" s="47"/>
      <c r="F72" s="47"/>
      <c r="G72" s="47"/>
      <c r="H72" s="47"/>
      <c r="I72" s="36"/>
      <c r="J72" s="38"/>
      <c r="K72" s="38"/>
      <c r="L72" s="38"/>
      <c r="M72" s="3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36"/>
      <c r="AQ72" s="38"/>
      <c r="AR72" s="38"/>
      <c r="AS72" s="38"/>
      <c r="AT72" s="2"/>
      <c r="AU72" s="3"/>
    </row>
    <row r="73" spans="2:47" x14ac:dyDescent="0.25">
      <c r="B73" s="2"/>
      <c r="C73" s="47"/>
      <c r="D73" s="48"/>
      <c r="E73" s="47"/>
      <c r="F73" s="47"/>
      <c r="G73" s="47"/>
      <c r="H73" s="47"/>
      <c r="I73" s="36"/>
      <c r="J73" s="38"/>
      <c r="K73" s="38"/>
      <c r="L73" s="38"/>
      <c r="M73" s="3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36"/>
      <c r="AQ73" s="38"/>
      <c r="AR73" s="38"/>
      <c r="AS73" s="38"/>
      <c r="AT73" s="2"/>
      <c r="AU73" s="3"/>
    </row>
    <row r="74" spans="2:47" x14ac:dyDescent="0.25">
      <c r="B74" s="2"/>
      <c r="C74" s="47"/>
      <c r="D74" s="48"/>
      <c r="E74" s="47"/>
      <c r="F74" s="47"/>
      <c r="G74" s="47"/>
      <c r="H74" s="47"/>
      <c r="I74" s="36"/>
      <c r="J74" s="38"/>
      <c r="K74" s="38"/>
      <c r="L74" s="38"/>
      <c r="M74" s="3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36"/>
      <c r="AQ74" s="38"/>
      <c r="AR74" s="38"/>
      <c r="AS74" s="38"/>
      <c r="AT74" s="2"/>
      <c r="AU74" s="3"/>
    </row>
    <row r="75" spans="2:47" x14ac:dyDescent="0.25">
      <c r="B75" s="2"/>
      <c r="C75" s="47"/>
      <c r="D75" s="48"/>
      <c r="E75" s="47"/>
      <c r="F75" s="47"/>
      <c r="G75" s="47"/>
      <c r="H75" s="47"/>
      <c r="I75" s="36"/>
      <c r="J75" s="38"/>
      <c r="K75" s="38"/>
      <c r="L75" s="38"/>
      <c r="M75" s="3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36"/>
      <c r="AQ75" s="38"/>
      <c r="AR75" s="38"/>
      <c r="AS75" s="38"/>
      <c r="AT75" s="2"/>
      <c r="AU75" s="3"/>
    </row>
    <row r="76" spans="2:47" x14ac:dyDescent="0.25">
      <c r="B76" s="2"/>
      <c r="C76" s="47"/>
      <c r="D76" s="48"/>
      <c r="E76" s="47"/>
      <c r="F76" s="47"/>
      <c r="G76" s="47"/>
      <c r="H76" s="47"/>
      <c r="I76" s="36"/>
      <c r="J76" s="38"/>
      <c r="K76" s="38"/>
      <c r="L76" s="38"/>
      <c r="M76" s="3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36"/>
      <c r="AQ76" s="38"/>
      <c r="AR76" s="38"/>
      <c r="AS76" s="38"/>
      <c r="AT76" s="2"/>
      <c r="AU76" s="3"/>
    </row>
    <row r="77" spans="2:47" x14ac:dyDescent="0.25">
      <c r="B77" s="2"/>
      <c r="C77" s="47"/>
      <c r="D77" s="48"/>
      <c r="E77" s="47"/>
      <c r="F77" s="47"/>
      <c r="G77" s="47"/>
      <c r="H77" s="47"/>
      <c r="I77" s="36"/>
      <c r="J77" s="38"/>
      <c r="K77" s="38"/>
      <c r="L77" s="38"/>
      <c r="M77" s="3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36"/>
      <c r="AQ77" s="38"/>
      <c r="AR77" s="38"/>
      <c r="AS77" s="38"/>
      <c r="AT77" s="2"/>
      <c r="AU77" s="3"/>
    </row>
    <row r="78" spans="2:47" x14ac:dyDescent="0.25">
      <c r="B78" s="2"/>
      <c r="C78" s="47"/>
      <c r="D78" s="48"/>
      <c r="E78" s="47"/>
      <c r="F78" s="47"/>
      <c r="G78" s="47"/>
      <c r="H78" s="47"/>
      <c r="I78" s="36"/>
      <c r="J78" s="38"/>
      <c r="K78" s="38"/>
      <c r="L78" s="38"/>
      <c r="M78" s="3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36"/>
      <c r="AQ78" s="38"/>
      <c r="AR78" s="38"/>
      <c r="AS78" s="38"/>
      <c r="AT78" s="2"/>
      <c r="AU78" s="3"/>
    </row>
    <row r="79" spans="2:47" x14ac:dyDescent="0.25">
      <c r="B79" s="2"/>
      <c r="C79" s="47"/>
      <c r="D79" s="48"/>
      <c r="E79" s="47"/>
      <c r="F79" s="47"/>
      <c r="G79" s="47"/>
      <c r="H79" s="47"/>
      <c r="I79" s="36"/>
      <c r="J79" s="38"/>
      <c r="K79" s="38"/>
      <c r="L79" s="38"/>
      <c r="M79" s="3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36"/>
      <c r="AQ79" s="38"/>
      <c r="AR79" s="38"/>
      <c r="AS79" s="38"/>
      <c r="AT79" s="2"/>
      <c r="AU79" s="3"/>
    </row>
    <row r="80" spans="2:47" x14ac:dyDescent="0.25">
      <c r="B80" s="2"/>
      <c r="C80" s="47"/>
      <c r="D80" s="48"/>
      <c r="E80" s="47"/>
      <c r="F80" s="47"/>
      <c r="G80" s="47"/>
      <c r="H80" s="47"/>
      <c r="I80" s="36"/>
      <c r="J80" s="38"/>
      <c r="K80" s="38"/>
      <c r="L80" s="38"/>
      <c r="M80" s="3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36"/>
      <c r="AQ80" s="38"/>
      <c r="AR80" s="38"/>
      <c r="AS80" s="38"/>
      <c r="AT80" s="2"/>
      <c r="AU80" s="3"/>
    </row>
    <row r="81" spans="1:53" x14ac:dyDescent="0.25">
      <c r="B81" s="2"/>
      <c r="C81" s="47"/>
      <c r="D81" s="48"/>
      <c r="E81" s="47"/>
      <c r="F81" s="47"/>
      <c r="G81" s="47"/>
      <c r="H81" s="47"/>
      <c r="I81" s="36"/>
      <c r="J81" s="38"/>
      <c r="K81" s="38"/>
      <c r="L81" s="38"/>
      <c r="M81" s="3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36"/>
      <c r="AQ81" s="38"/>
      <c r="AR81" s="38"/>
      <c r="AS81" s="38"/>
      <c r="AT81" s="2"/>
      <c r="AU81" s="3"/>
    </row>
    <row r="82" spans="1:53" x14ac:dyDescent="0.25">
      <c r="B82" s="2"/>
      <c r="C82" s="47"/>
      <c r="D82" s="48"/>
      <c r="E82" s="47"/>
      <c r="F82" s="47"/>
      <c r="G82" s="47"/>
      <c r="H82" s="47"/>
      <c r="I82" s="36"/>
      <c r="J82" s="38"/>
      <c r="K82" s="38"/>
      <c r="L82" s="38"/>
      <c r="M82" s="3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36"/>
      <c r="AQ82" s="38"/>
      <c r="AR82" s="38"/>
      <c r="AS82" s="38"/>
      <c r="AT82" s="2"/>
      <c r="AU82" s="3"/>
    </row>
    <row r="83" spans="1:53" x14ac:dyDescent="0.25">
      <c r="D83" s="41"/>
      <c r="L83" s="38"/>
      <c r="M83" s="3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36"/>
      <c r="AQ83" s="38"/>
      <c r="AR83" s="38"/>
      <c r="AS83" s="38"/>
      <c r="AT83" s="2"/>
      <c r="AU83" s="3"/>
    </row>
    <row r="84" spans="1:53" x14ac:dyDescent="0.25">
      <c r="D84" s="41"/>
      <c r="L84" s="38"/>
      <c r="M84" s="3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36"/>
      <c r="AQ84" s="38"/>
      <c r="AR84" s="38"/>
      <c r="AS84" s="38"/>
      <c r="AT84" s="2"/>
      <c r="AU84" s="3"/>
    </row>
    <row r="85" spans="1:53" ht="15.75" thickBot="1" x14ac:dyDescent="0.3">
      <c r="B85" s="49"/>
      <c r="C85" s="50"/>
      <c r="E85" s="50"/>
      <c r="F85" s="50"/>
      <c r="G85" s="50"/>
      <c r="H85" s="50"/>
      <c r="I85" s="50"/>
      <c r="J85" s="50"/>
      <c r="K85" s="50"/>
      <c r="L85" s="38"/>
      <c r="M85" s="3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36"/>
      <c r="AQ85" s="38"/>
      <c r="AR85" s="38"/>
      <c r="AS85" s="38"/>
      <c r="AT85" s="2"/>
      <c r="AU85" s="3"/>
    </row>
    <row r="86" spans="1:53" ht="19.5" thickTop="1" x14ac:dyDescent="0.3">
      <c r="B86" s="51" t="s">
        <v>42</v>
      </c>
      <c r="L86" s="38"/>
      <c r="M86" s="3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36"/>
      <c r="AQ86" s="38"/>
      <c r="AR86" s="38"/>
      <c r="AS86" s="38"/>
      <c r="AT86" s="2"/>
      <c r="AU86" s="3"/>
    </row>
    <row r="87" spans="1:53" ht="15.75" thickBot="1" x14ac:dyDescent="0.3">
      <c r="A87" s="49"/>
      <c r="L87" s="38"/>
      <c r="M87" s="3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36"/>
      <c r="AQ87" s="38"/>
      <c r="AR87" s="38"/>
      <c r="AS87" s="38"/>
      <c r="AT87" s="2"/>
      <c r="AU87" s="3"/>
    </row>
    <row r="88" spans="1:53" ht="15.75" thickTop="1" x14ac:dyDescent="0.25">
      <c r="B88" s="32" t="s">
        <v>43</v>
      </c>
      <c r="L88" s="38"/>
      <c r="M88" s="3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36"/>
      <c r="AQ88" s="38"/>
      <c r="AR88" s="38"/>
      <c r="AS88" s="38"/>
      <c r="AT88" s="2"/>
      <c r="AU88" s="3"/>
    </row>
    <row r="89" spans="1:53" x14ac:dyDescent="0.25">
      <c r="B89" s="34" t="s">
        <v>44</v>
      </c>
      <c r="C89" s="86" t="s">
        <v>19</v>
      </c>
      <c r="D89" s="86"/>
      <c r="E89" s="86"/>
      <c r="F89" s="86"/>
      <c r="G89" s="32"/>
      <c r="H89" s="32"/>
      <c r="I89" s="32"/>
      <c r="J89" s="32"/>
      <c r="K89" s="32"/>
      <c r="AK89" s="47"/>
      <c r="AL89" s="47"/>
      <c r="AM89" s="47"/>
      <c r="AN89" s="47"/>
      <c r="AO89" s="47"/>
      <c r="AP89" s="36"/>
      <c r="AQ89" s="38"/>
      <c r="AR89" s="38"/>
      <c r="AS89" s="38"/>
      <c r="AT89" s="2"/>
      <c r="AU89" s="3"/>
    </row>
    <row r="90" spans="1:53" x14ac:dyDescent="0.25">
      <c r="C90" s="32">
        <v>1279</v>
      </c>
      <c r="D90" s="32">
        <v>1298</v>
      </c>
      <c r="E90" s="32">
        <v>4365</v>
      </c>
      <c r="F90" s="32">
        <v>6608</v>
      </c>
      <c r="G90" s="32">
        <v>8186</v>
      </c>
      <c r="H90" s="32">
        <v>8193</v>
      </c>
      <c r="I90" s="32"/>
      <c r="J90" s="32" t="s">
        <v>2</v>
      </c>
      <c r="K90" s="32" t="s">
        <v>3</v>
      </c>
    </row>
    <row r="91" spans="1:53" ht="15.75" thickBot="1" x14ac:dyDescent="0.3">
      <c r="L91" s="50"/>
      <c r="M91" s="50"/>
      <c r="N91" s="50"/>
      <c r="O91" s="50"/>
      <c r="P91" s="50"/>
      <c r="Q91" s="50"/>
    </row>
    <row r="92" spans="1:53" ht="16.5" thickTop="1" thickBot="1" x14ac:dyDescent="0.3">
      <c r="B92" s="31" t="s">
        <v>31</v>
      </c>
      <c r="C92" s="52" t="e">
        <f>100*(#REF!-#REF!)/#REF!</f>
        <v>#REF!</v>
      </c>
      <c r="D92" s="9" t="e">
        <f>100*(#REF!-#REF!)/#REF!</f>
        <v>#REF!</v>
      </c>
      <c r="E92" s="9" t="e">
        <f>100*(#REF!-#REF!)/#REF!</f>
        <v>#REF!</v>
      </c>
      <c r="F92" s="9" t="e">
        <f>100*(#REF!-#REF!)/#REF!</f>
        <v>#REF!</v>
      </c>
      <c r="G92" s="9" t="e">
        <f>100*(#REF!-#REF!)/#REF!</f>
        <v>#REF!</v>
      </c>
      <c r="H92" s="9" t="e">
        <f>100*(#REF!-#REF!)/#REF!</f>
        <v>#REF!</v>
      </c>
      <c r="I92" s="9"/>
      <c r="J92" s="10" t="e">
        <f>AVERAGE(C92:H92)</f>
        <v>#REF!</v>
      </c>
      <c r="K92" s="10" t="e">
        <f>STDEV(C92:H92)/SQRT(COUNT(C92:H92))</f>
        <v>#REF!</v>
      </c>
      <c r="AN92" s="50"/>
      <c r="AO92" s="50"/>
      <c r="AP92" s="50"/>
      <c r="AQ92" s="50"/>
      <c r="AR92" s="50"/>
      <c r="AS92" s="50"/>
      <c r="AT92" s="49"/>
      <c r="AU92" s="50"/>
      <c r="AV92" s="49"/>
      <c r="AW92" s="49"/>
      <c r="AX92" s="49"/>
      <c r="AY92" s="49"/>
      <c r="AZ92" s="49"/>
      <c r="BA92" s="49"/>
    </row>
    <row r="93" spans="1:53" ht="15.75" thickTop="1" x14ac:dyDescent="0.25">
      <c r="B93" s="31" t="s">
        <v>28</v>
      </c>
      <c r="C93" s="53">
        <f t="shared" ref="C93:H94" si="8">100*(C17-C10)/C10</f>
        <v>27.864653545430013</v>
      </c>
      <c r="D93" s="9">
        <f t="shared" si="8"/>
        <v>0</v>
      </c>
      <c r="E93" s="9">
        <f t="shared" si="8"/>
        <v>0</v>
      </c>
      <c r="F93" s="9">
        <f t="shared" si="8"/>
        <v>0</v>
      </c>
      <c r="G93" s="9">
        <f t="shared" si="8"/>
        <v>0</v>
      </c>
      <c r="H93" s="9">
        <f t="shared" si="8"/>
        <v>0</v>
      </c>
      <c r="I93" s="9"/>
      <c r="J93" s="10">
        <f>AVERAGE(C93:H93)</f>
        <v>4.6441089242383358</v>
      </c>
      <c r="K93" s="10">
        <f>STDEV(C93:H93)/SQRT(COUNT(C93:H93))</f>
        <v>4.6441089242383367</v>
      </c>
    </row>
    <row r="94" spans="1:53" x14ac:dyDescent="0.25">
      <c r="B94" s="31" t="s">
        <v>35</v>
      </c>
      <c r="C94" s="53">
        <f t="shared" si="8"/>
        <v>45.178399228543888</v>
      </c>
      <c r="D94" s="9">
        <f t="shared" si="8"/>
        <v>77.515527950310542</v>
      </c>
      <c r="E94" s="9">
        <f t="shared" si="8"/>
        <v>59.560067681895084</v>
      </c>
      <c r="F94" s="9">
        <f t="shared" si="8"/>
        <v>61.237785016286658</v>
      </c>
      <c r="G94" s="9">
        <f t="shared" si="8"/>
        <v>-36.732570239334024</v>
      </c>
      <c r="H94" s="9">
        <f t="shared" si="8"/>
        <v>-57.63239875389408</v>
      </c>
      <c r="I94" s="9"/>
      <c r="J94" s="10">
        <f>AVERAGE(C94:H94)</f>
        <v>24.854468480634679</v>
      </c>
      <c r="K94" s="10">
        <f>STDEV(C94:H94)/SQRT(COUNT(C94:H94))</f>
        <v>23.317747381217465</v>
      </c>
    </row>
    <row r="95" spans="1:53" x14ac:dyDescent="0.25">
      <c r="B95" s="31" t="s">
        <v>29</v>
      </c>
      <c r="C95" s="53" t="e">
        <f>100*(#REF!-#REF!)/#REF!</f>
        <v>#REF!</v>
      </c>
      <c r="D95" s="9" t="e">
        <f>100*(#REF!-#REF!)/#REF!</f>
        <v>#REF!</v>
      </c>
      <c r="E95" s="9" t="e">
        <f>100*(#REF!-#REF!)/#REF!</f>
        <v>#REF!</v>
      </c>
      <c r="F95" s="9" t="e">
        <f>100*(#REF!-#REF!)/#REF!</f>
        <v>#REF!</v>
      </c>
      <c r="G95" s="9" t="e">
        <f>100*(#REF!-#REF!)/#REF!</f>
        <v>#REF!</v>
      </c>
      <c r="H95" s="9" t="e">
        <f>100*(#REF!-#REF!)/#REF!</f>
        <v>#REF!</v>
      </c>
      <c r="I95" s="9"/>
      <c r="J95" s="10" t="e">
        <f>AVERAGE(C95:H95)</f>
        <v>#REF!</v>
      </c>
      <c r="K95" s="10" t="e">
        <f>STDEV(C95:H95)/SQRT(COUNT(C95:H95))</f>
        <v>#REF!</v>
      </c>
      <c r="L95" s="32"/>
      <c r="N95" s="32" t="s">
        <v>0</v>
      </c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</row>
    <row r="96" spans="1:53" x14ac:dyDescent="0.25">
      <c r="B96" s="31" t="s">
        <v>39</v>
      </c>
      <c r="C96" s="53" t="e">
        <f>100*(#REF!-#REF!)/#REF!</f>
        <v>#REF!</v>
      </c>
      <c r="D96" s="9" t="e">
        <f>100*(#REF!-#REF!)/#REF!</f>
        <v>#REF!</v>
      </c>
      <c r="E96" s="9" t="e">
        <f>100*(#REF!-#REF!)/#REF!</f>
        <v>#REF!</v>
      </c>
      <c r="F96" s="9" t="e">
        <f>100*(#REF!-#REF!)/#REF!</f>
        <v>#REF!</v>
      </c>
      <c r="G96" s="9" t="e">
        <f>100*(#REF!-#REF!)/#REF!</f>
        <v>#REF!</v>
      </c>
      <c r="H96" s="9" t="e">
        <f>100*(#REF!-#REF!)/#REF!</f>
        <v>#REF!</v>
      </c>
      <c r="I96" s="9"/>
      <c r="J96" s="10" t="e">
        <f>AVERAGE(C96:H96)</f>
        <v>#REF!</v>
      </c>
      <c r="K96" s="10" t="e">
        <f>STDEV(C96:H96)/SQRT(COUNT(C96:H96))</f>
        <v>#REF!</v>
      </c>
      <c r="L96" s="32" t="s">
        <v>4</v>
      </c>
      <c r="N96" s="32">
        <v>1121</v>
      </c>
      <c r="O96" s="32">
        <v>1122</v>
      </c>
      <c r="P96" s="32">
        <v>5180</v>
      </c>
      <c r="Q96" s="32">
        <v>5233</v>
      </c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U96" s="32" t="s">
        <v>20</v>
      </c>
    </row>
    <row r="97" spans="2:49" x14ac:dyDescent="0.25">
      <c r="B97" s="54" t="s">
        <v>40</v>
      </c>
      <c r="C97" s="53" t="e">
        <f>100*(#REF!-#REF!)/#REF!</f>
        <v>#REF!</v>
      </c>
      <c r="D97" s="9" t="e">
        <f>100*(#REF!-#REF!)/#REF!</f>
        <v>#REF!</v>
      </c>
      <c r="E97" s="9" t="e">
        <f>100*(#REF!-#REF!)/#REF!</f>
        <v>#REF!</v>
      </c>
      <c r="F97" s="9" t="e">
        <f>100*(#REF!-#REF!)/#REF!</f>
        <v>#REF!</v>
      </c>
      <c r="G97" s="9" t="e">
        <f>100*(#REF!-#REF!)/#REF!</f>
        <v>#REF!</v>
      </c>
      <c r="H97" s="9" t="e">
        <f>100*(#REF!-#REF!)/#REF!</f>
        <v>#REF!</v>
      </c>
      <c r="I97" s="9"/>
      <c r="J97" s="10" t="e">
        <f t="shared" ref="J97:J98" si="9">AVERAGE(C97:H97)</f>
        <v>#REF!</v>
      </c>
      <c r="K97" s="10" t="e">
        <f t="shared" ref="K97:K98" si="10">STDEV(C97:H97)/SQRT(COUNT(C97:H97))</f>
        <v>#REF!</v>
      </c>
      <c r="AK97" s="32"/>
      <c r="AL97" s="32"/>
      <c r="AM97" s="32"/>
      <c r="AN97" s="32">
        <v>7705</v>
      </c>
      <c r="AO97" s="32">
        <v>5179</v>
      </c>
      <c r="AP97" s="32"/>
      <c r="AQ97" s="32" t="s">
        <v>2</v>
      </c>
      <c r="AR97" s="32" t="s">
        <v>3</v>
      </c>
      <c r="AS97" s="32" t="s">
        <v>4</v>
      </c>
      <c r="AU97" s="32" t="s">
        <v>21</v>
      </c>
    </row>
    <row r="98" spans="2:49" ht="15.75" thickBot="1" x14ac:dyDescent="0.3">
      <c r="B98" s="31" t="s">
        <v>41</v>
      </c>
      <c r="C98" s="55" t="e">
        <f>100*(#REF!-#REF!)/#REF!</f>
        <v>#REF!</v>
      </c>
      <c r="D98" s="9" t="e">
        <f>100*(#REF!-#REF!)/#REF!</f>
        <v>#REF!</v>
      </c>
      <c r="E98" s="9" t="e">
        <f>100*(#REF!-#REF!)/#REF!</f>
        <v>#REF!</v>
      </c>
      <c r="F98" s="9" t="e">
        <f>100*(#REF!-#REF!)/#REF!</f>
        <v>#REF!</v>
      </c>
      <c r="G98" s="9" t="e">
        <f>100*(#REF!-#REF!)/#REF!</f>
        <v>#REF!</v>
      </c>
      <c r="H98" s="9" t="e">
        <f>100*(#REF!-#REF!)/#REF!</f>
        <v>#REF!</v>
      </c>
      <c r="I98" s="9"/>
      <c r="J98" s="10" t="e">
        <f t="shared" si="9"/>
        <v>#REF!</v>
      </c>
      <c r="K98" s="10" t="e">
        <f t="shared" si="10"/>
        <v>#REF!</v>
      </c>
      <c r="L98" s="10" t="e">
        <f t="shared" ref="L98:L104" si="11">STDEV(C92:H92)</f>
        <v>#REF!</v>
      </c>
      <c r="M98" s="9"/>
      <c r="N98" s="9" t="e">
        <f>100*(#REF!-#REF!)/#REF!</f>
        <v>#REF!</v>
      </c>
      <c r="O98" s="9" t="e">
        <f>100*(#REF!-#REF!)/#REF!</f>
        <v>#REF!</v>
      </c>
      <c r="P98" s="9" t="e">
        <f>100*(#REF!-#REF!)/#REF!</f>
        <v>#REF!</v>
      </c>
      <c r="Q98" s="9" t="e">
        <f>100*(#REF!-#REF!)/#REF!</f>
        <v>#REF!</v>
      </c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</row>
    <row r="99" spans="2:49" x14ac:dyDescent="0.25">
      <c r="L99" s="10">
        <f t="shared" si="11"/>
        <v>11.375697174289623</v>
      </c>
      <c r="M99" s="9"/>
      <c r="N99" s="9">
        <f t="shared" ref="N99:Q100" si="12">100*(I17-I10)/I10</f>
        <v>14.968814968814982</v>
      </c>
      <c r="O99" s="9">
        <f t="shared" si="12"/>
        <v>25.563363217833771</v>
      </c>
      <c r="P99" s="9">
        <f t="shared" si="12"/>
        <v>60.620384047267343</v>
      </c>
      <c r="Q99" s="9">
        <f t="shared" si="12"/>
        <v>16.263920991804991</v>
      </c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 t="e">
        <f>100*(#REF!-#REF!)/#REF!</f>
        <v>#REF!</v>
      </c>
      <c r="AO99" s="9" t="e">
        <f>100*(#REF!-#REF!)/#REF!</f>
        <v>#REF!</v>
      </c>
      <c r="AP99" s="9"/>
      <c r="AQ99" s="10" t="e">
        <f>AVERAGE(N99:AO99)</f>
        <v>#REF!</v>
      </c>
      <c r="AR99" s="10" t="e">
        <f>STDEV(N99:AO99)/SQRT(COUNT(N99:AO99))</f>
        <v>#REF!</v>
      </c>
      <c r="AS99" s="10" t="e">
        <f>STDEV(N99:AO99)</f>
        <v>#REF!</v>
      </c>
      <c r="AU99" s="32"/>
    </row>
    <row r="100" spans="2:49" x14ac:dyDescent="0.25">
      <c r="L100" s="10">
        <f t="shared" si="11"/>
        <v>57.116583035101492</v>
      </c>
      <c r="M100" s="9"/>
      <c r="N100" s="9">
        <f t="shared" si="12"/>
        <v>63.133640552995388</v>
      </c>
      <c r="O100" s="9">
        <f t="shared" si="12"/>
        <v>-38.480885311871226</v>
      </c>
      <c r="P100" s="9">
        <f t="shared" si="12"/>
        <v>32.534246575342458</v>
      </c>
      <c r="Q100" s="9">
        <f t="shared" si="12"/>
        <v>-17.062445030782758</v>
      </c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>
        <f>100*(M17-M10)/M10</f>
        <v>-12.034919975057159</v>
      </c>
      <c r="AO100" s="9">
        <f>100*(N17-N10)/N10</f>
        <v>3.459053969576988</v>
      </c>
      <c r="AP100" s="9"/>
      <c r="AQ100" s="10">
        <f>AVERAGE(N100:AO100)</f>
        <v>5.258115130033949</v>
      </c>
      <c r="AR100" s="10">
        <f>STDEV(N100:AO100)/SQRT(COUNT(N100:AO100))</f>
        <v>15.063373946275783</v>
      </c>
      <c r="AS100" s="10">
        <f>STDEV(N100:AO100)</f>
        <v>36.897579973109892</v>
      </c>
      <c r="AU100" s="32"/>
    </row>
    <row r="101" spans="2:49" x14ac:dyDescent="0.25">
      <c r="B101" s="32" t="s">
        <v>43</v>
      </c>
      <c r="L101" s="10" t="e">
        <f t="shared" si="11"/>
        <v>#REF!</v>
      </c>
      <c r="M101" s="9"/>
      <c r="N101" s="9" t="e">
        <f>100*(#REF!-#REF!)/#REF!</f>
        <v>#REF!</v>
      </c>
      <c r="O101" s="9" t="e">
        <f>100*(#REF!-#REF!)/#REF!</f>
        <v>#REF!</v>
      </c>
      <c r="P101" s="9" t="e">
        <f>100*(#REF!-#REF!)/#REF!</f>
        <v>#REF!</v>
      </c>
      <c r="Q101" s="9" t="e">
        <f>100*(#REF!-#REF!)/#REF!</f>
        <v>#REF!</v>
      </c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>
        <f>100*(M18-M11)/M11</f>
        <v>10.182119205298017</v>
      </c>
      <c r="AO101" s="9">
        <f>100*(N18-N11)/N11</f>
        <v>12.057178371659424</v>
      </c>
      <c r="AP101" s="9"/>
      <c r="AQ101" s="10" t="e">
        <f>AVERAGE(N101:AO101)</f>
        <v>#REF!</v>
      </c>
      <c r="AR101" s="10" t="e">
        <f>STDEV(N101:AO101)/SQRT(COUNT(N101:AO101))</f>
        <v>#REF!</v>
      </c>
      <c r="AS101" s="10" t="e">
        <f>STDEV(N101:AO101)</f>
        <v>#REF!</v>
      </c>
      <c r="AU101" s="32"/>
      <c r="AW101" s="34" t="s">
        <v>10</v>
      </c>
    </row>
    <row r="102" spans="2:49" x14ac:dyDescent="0.25">
      <c r="B102" s="34" t="s">
        <v>45</v>
      </c>
      <c r="C102" s="86" t="s">
        <v>19</v>
      </c>
      <c r="D102" s="86"/>
      <c r="E102" s="86"/>
      <c r="F102" s="86"/>
      <c r="G102" s="32"/>
      <c r="H102" s="32"/>
      <c r="I102" s="32"/>
      <c r="J102" s="32"/>
      <c r="K102" s="32"/>
      <c r="L102" s="10" t="e">
        <f t="shared" si="11"/>
        <v>#REF!</v>
      </c>
      <c r="M102" s="9"/>
      <c r="N102" s="9" t="e">
        <f>100*(#REF!-#REF!)/#REF!</f>
        <v>#REF!</v>
      </c>
      <c r="O102" s="9" t="e">
        <f>100*(#REF!-#REF!)/#REF!</f>
        <v>#REF!</v>
      </c>
      <c r="P102" s="9" t="e">
        <f>100*(#REF!-#REF!)/#REF!</f>
        <v>#REF!</v>
      </c>
      <c r="Q102" s="9" t="e">
        <f>100*(#REF!-#REF!)/#REF!</f>
        <v>#REF!</v>
      </c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 t="e">
        <f>100*(#REF!-#REF!)/#REF!</f>
        <v>#REF!</v>
      </c>
      <c r="AO102" s="9" t="e">
        <f>100*(#REF!-#REF!)/#REF!</f>
        <v>#REF!</v>
      </c>
      <c r="AP102" s="9"/>
      <c r="AQ102" s="10" t="e">
        <f>AVERAGE(N102:AO102)</f>
        <v>#REF!</v>
      </c>
      <c r="AR102" s="10" t="e">
        <f>STDEV(N102:AO102)/SQRT(COUNT(N102:AO102))</f>
        <v>#REF!</v>
      </c>
      <c r="AS102" s="10" t="e">
        <f>STDEV(N102:AO102)</f>
        <v>#REF!</v>
      </c>
      <c r="AW102" s="34" t="s">
        <v>10</v>
      </c>
    </row>
    <row r="103" spans="2:49" x14ac:dyDescent="0.25">
      <c r="C103" s="32">
        <v>1279</v>
      </c>
      <c r="D103" s="32">
        <v>1298</v>
      </c>
      <c r="E103" s="32">
        <v>4365</v>
      </c>
      <c r="F103" s="32">
        <v>6608</v>
      </c>
      <c r="G103" s="32">
        <v>8186</v>
      </c>
      <c r="H103" s="32">
        <v>8193</v>
      </c>
      <c r="I103" s="32"/>
      <c r="J103" s="32" t="s">
        <v>2</v>
      </c>
      <c r="K103" s="32" t="s">
        <v>3</v>
      </c>
      <c r="L103" s="10" t="e">
        <f t="shared" si="11"/>
        <v>#REF!</v>
      </c>
      <c r="M103" s="9"/>
      <c r="N103" s="9" t="e">
        <f>100*(#REF!-#REF!)/#REF!</f>
        <v>#REF!</v>
      </c>
      <c r="O103" s="9" t="e">
        <f>100*(#REF!-#REF!)/#REF!</f>
        <v>#REF!</v>
      </c>
      <c r="P103" s="9" t="e">
        <f>100*(#REF!-#REF!)/#REF!</f>
        <v>#REF!</v>
      </c>
      <c r="Q103" s="9" t="e">
        <f>100*(#REF!-#REF!)/#REF!</f>
        <v>#REF!</v>
      </c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 t="e">
        <f>100*(#REF!-#REF!)/#REF!</f>
        <v>#REF!</v>
      </c>
      <c r="AO103" s="9" t="e">
        <f>100*(#REF!-#REF!)/#REF!</f>
        <v>#REF!</v>
      </c>
      <c r="AP103" s="9"/>
      <c r="AQ103" s="10" t="e">
        <f>AVERAGE(N103:AO103)</f>
        <v>#REF!</v>
      </c>
      <c r="AR103" s="10" t="e">
        <f>STDEV(N103:AO103)/SQRT(COUNT(N103:AO103))</f>
        <v>#REF!</v>
      </c>
      <c r="AS103" s="10" t="e">
        <f>STDEV(N103:AO103)</f>
        <v>#REF!</v>
      </c>
      <c r="AU103" s="32"/>
    </row>
    <row r="104" spans="2:49" ht="15.75" thickBot="1" x14ac:dyDescent="0.3">
      <c r="L104" s="10" t="e">
        <f t="shared" si="11"/>
        <v>#REF!</v>
      </c>
      <c r="M104" s="9"/>
      <c r="N104" s="9" t="e">
        <f>100*(#REF!-#REF!)/#REF!</f>
        <v>#REF!</v>
      </c>
      <c r="O104" s="9" t="e">
        <f>100*(#REF!-#REF!)/#REF!</f>
        <v>#REF!</v>
      </c>
      <c r="P104" s="9" t="e">
        <f>100*(#REF!-#REF!)/#REF!</f>
        <v>#REF!</v>
      </c>
      <c r="Q104" s="9" t="e">
        <f>100*(#REF!-#REF!)/#REF!</f>
        <v>#REF!</v>
      </c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 t="e">
        <f>100*(#REF!-#REF!)/#REF!</f>
        <v>#REF!</v>
      </c>
      <c r="AO104" s="9" t="e">
        <f>100*(#REF!-#REF!)/#REF!</f>
        <v>#REF!</v>
      </c>
      <c r="AP104" s="9"/>
      <c r="AQ104" s="10" t="e">
        <f t="shared" ref="AQ104:AQ105" si="13">AVERAGE(N104:AO104)</f>
        <v>#REF!</v>
      </c>
      <c r="AR104" s="10" t="e">
        <f t="shared" ref="AR104:AR105" si="14">STDEV(N104:AO104)/SQRT(COUNT(N104:AO104))</f>
        <v>#REF!</v>
      </c>
      <c r="AS104" s="10" t="e">
        <f t="shared" ref="AS104:AS105" si="15">STDEV(N104:AO104)</f>
        <v>#REF!</v>
      </c>
    </row>
    <row r="105" spans="2:49" x14ac:dyDescent="0.25">
      <c r="B105" s="31" t="s">
        <v>31</v>
      </c>
      <c r="C105" s="9" t="e">
        <f>100*(#REF!-#REF!)/#REF!</f>
        <v>#REF!</v>
      </c>
      <c r="D105" s="52" t="e">
        <f>100*(#REF!-#REF!)/#REF!</f>
        <v>#REF!</v>
      </c>
      <c r="E105" s="9" t="e">
        <f>100*(#REF!-#REF!)/#REF!</f>
        <v>#REF!</v>
      </c>
      <c r="F105" s="9" t="e">
        <f>100*(#REF!-#REF!)/#REF!</f>
        <v>#REF!</v>
      </c>
      <c r="G105" s="9" t="e">
        <f>100*(#REF!-#REF!)/#REF!</f>
        <v>#REF!</v>
      </c>
      <c r="H105" s="9" t="e">
        <f>100*(#REF!-#REF!)/#REF!</f>
        <v>#REF!</v>
      </c>
      <c r="I105" s="9"/>
      <c r="J105" s="10" t="e">
        <f>AVERAGE(C105:H105)</f>
        <v>#REF!</v>
      </c>
      <c r="K105" s="10" t="e">
        <f>STDEV(C105:H105)/SQRT(COUNT(C105:H105))</f>
        <v>#REF!</v>
      </c>
      <c r="AK105" s="9"/>
      <c r="AL105" s="9"/>
      <c r="AM105" s="9"/>
      <c r="AN105" s="9" t="e">
        <f>100*(#REF!-#REF!)/#REF!</f>
        <v>#REF!</v>
      </c>
      <c r="AO105" s="9" t="e">
        <f>100*(#REF!-#REF!)/#REF!</f>
        <v>#REF!</v>
      </c>
      <c r="AP105" s="9"/>
      <c r="AQ105" s="10" t="e">
        <f t="shared" si="13"/>
        <v>#REF!</v>
      </c>
      <c r="AR105" s="10" t="e">
        <f t="shared" si="14"/>
        <v>#REF!</v>
      </c>
      <c r="AS105" s="10" t="e">
        <f t="shared" si="15"/>
        <v>#REF!</v>
      </c>
      <c r="AU105" s="32"/>
    </row>
    <row r="106" spans="2:49" x14ac:dyDescent="0.25">
      <c r="B106" s="31" t="s">
        <v>28</v>
      </c>
      <c r="C106" s="9">
        <f t="shared" ref="C106:H107" si="16">100*(C39-C10)/C10</f>
        <v>30.277702884874621</v>
      </c>
      <c r="D106" s="53">
        <f t="shared" si="16"/>
        <v>50</v>
      </c>
      <c r="E106" s="9">
        <f t="shared" si="16"/>
        <v>19.630836047774174</v>
      </c>
      <c r="F106" s="9">
        <f t="shared" si="16"/>
        <v>93.517017828200963</v>
      </c>
      <c r="G106" s="9">
        <f t="shared" si="16"/>
        <v>21.233662004127488</v>
      </c>
      <c r="H106" s="9">
        <f t="shared" si="16"/>
        <v>21.788689171416056</v>
      </c>
      <c r="I106" s="9"/>
      <c r="J106" s="10">
        <f>AVERAGE(C106:H106)</f>
        <v>39.407984656065551</v>
      </c>
      <c r="K106" s="10">
        <f>STDEV(C106:H106)/SQRT(COUNT(C106:H106))</f>
        <v>11.76891596451901</v>
      </c>
    </row>
    <row r="107" spans="2:49" x14ac:dyDescent="0.25">
      <c r="B107" s="31" t="s">
        <v>35</v>
      </c>
      <c r="C107" s="9">
        <f t="shared" si="16"/>
        <v>74.975891996142721</v>
      </c>
      <c r="D107" s="53">
        <f t="shared" si="16"/>
        <v>179.37888198757759</v>
      </c>
      <c r="E107" s="9">
        <f t="shared" si="16"/>
        <v>116.07445008460236</v>
      </c>
      <c r="F107" s="9">
        <f t="shared" si="16"/>
        <v>-6.1074918566775249</v>
      </c>
      <c r="G107" s="9">
        <f t="shared" si="16"/>
        <v>124.45369406867847</v>
      </c>
      <c r="H107" s="9">
        <f t="shared" si="16"/>
        <v>-2.881619937694698</v>
      </c>
      <c r="I107" s="9"/>
      <c r="J107" s="10">
        <f>AVERAGE(C107:H107)</f>
        <v>80.982301057104806</v>
      </c>
      <c r="K107" s="10">
        <f>STDEV(C107:H107)/SQRT(COUNT(C107:H107))</f>
        <v>30.252809399424351</v>
      </c>
    </row>
    <row r="108" spans="2:49" x14ac:dyDescent="0.25">
      <c r="B108" s="31" t="s">
        <v>29</v>
      </c>
      <c r="C108" s="9" t="e">
        <f>100*(#REF!-#REF!)/#REF!</f>
        <v>#REF!</v>
      </c>
      <c r="D108" s="53" t="e">
        <f>100*(#REF!-#REF!)/#REF!</f>
        <v>#REF!</v>
      </c>
      <c r="E108" s="9" t="e">
        <f>100*(#REF!-#REF!)/#REF!</f>
        <v>#REF!</v>
      </c>
      <c r="F108" s="9" t="e">
        <f>100*(#REF!-#REF!)/#REF!</f>
        <v>#REF!</v>
      </c>
      <c r="G108" s="9" t="e">
        <f>100*(#REF!-#REF!)/#REF!</f>
        <v>#REF!</v>
      </c>
      <c r="H108" s="9" t="e">
        <f>100*(#REF!-#REF!)/#REF!</f>
        <v>#REF!</v>
      </c>
      <c r="I108" s="9"/>
      <c r="J108" s="10" t="e">
        <f>AVERAGE(C108:H108)</f>
        <v>#REF!</v>
      </c>
      <c r="K108" s="10" t="e">
        <f>STDEV(C108:H108)/SQRT(COUNT(C108:H108))</f>
        <v>#REF!</v>
      </c>
      <c r="L108" s="32"/>
      <c r="N108" s="32" t="s">
        <v>0</v>
      </c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</row>
    <row r="109" spans="2:49" x14ac:dyDescent="0.25">
      <c r="B109" s="31" t="s">
        <v>39</v>
      </c>
      <c r="C109" s="9" t="e">
        <f>100*(#REF!-#REF!)/#REF!</f>
        <v>#REF!</v>
      </c>
      <c r="D109" s="53" t="e">
        <f>100*(#REF!-#REF!)/#REF!</f>
        <v>#REF!</v>
      </c>
      <c r="E109" s="9" t="e">
        <f>100*(#REF!-#REF!)/#REF!</f>
        <v>#REF!</v>
      </c>
      <c r="F109" s="9" t="e">
        <f>100*(#REF!-#REF!)/#REF!</f>
        <v>#REF!</v>
      </c>
      <c r="G109" s="9" t="e">
        <f>100*(#REF!-#REF!)/#REF!</f>
        <v>#REF!</v>
      </c>
      <c r="H109" s="9" t="e">
        <f>100*(#REF!-#REF!)/#REF!</f>
        <v>#REF!</v>
      </c>
      <c r="I109" s="9"/>
      <c r="J109" s="10" t="e">
        <f>AVERAGE(C109:H109)</f>
        <v>#REF!</v>
      </c>
      <c r="K109" s="10" t="e">
        <f>STDEV(C109:H109)/SQRT(COUNT(C109:H109))</f>
        <v>#REF!</v>
      </c>
      <c r="L109" s="32" t="s">
        <v>4</v>
      </c>
      <c r="N109" s="32">
        <v>1121</v>
      </c>
      <c r="O109" s="32">
        <v>1122</v>
      </c>
      <c r="P109" s="32">
        <v>5180</v>
      </c>
      <c r="Q109" s="32">
        <v>5233</v>
      </c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U109" s="32" t="s">
        <v>20</v>
      </c>
    </row>
    <row r="110" spans="2:49" x14ac:dyDescent="0.25">
      <c r="B110" s="54" t="s">
        <v>40</v>
      </c>
      <c r="C110" s="9" t="e">
        <f>100*(#REF!-#REF!)/#REF!</f>
        <v>#REF!</v>
      </c>
      <c r="D110" s="53" t="e">
        <f>100*(#REF!-#REF!)/#REF!</f>
        <v>#REF!</v>
      </c>
      <c r="E110" s="9" t="e">
        <f>100*(#REF!-#REF!)/#REF!</f>
        <v>#REF!</v>
      </c>
      <c r="F110" s="9" t="e">
        <f>100*(#REF!-#REF!)/#REF!</f>
        <v>#REF!</v>
      </c>
      <c r="G110" s="9" t="e">
        <f>100*(#REF!-#REF!)/#REF!</f>
        <v>#REF!</v>
      </c>
      <c r="H110" s="9" t="e">
        <f>100*(#REF!-#REF!)/#REF!</f>
        <v>#REF!</v>
      </c>
      <c r="I110" s="9"/>
      <c r="J110" s="10" t="e">
        <f t="shared" ref="J110:J111" si="17">AVERAGE(C110:H110)</f>
        <v>#REF!</v>
      </c>
      <c r="K110" s="10" t="e">
        <f t="shared" ref="K110:K111" si="18">STDEV(C110:H110)/SQRT(COUNT(C110:H110))</f>
        <v>#REF!</v>
      </c>
      <c r="AK110" s="32"/>
      <c r="AL110" s="32"/>
      <c r="AM110" s="32"/>
      <c r="AN110" s="32">
        <v>7705</v>
      </c>
      <c r="AO110" s="32">
        <v>5179</v>
      </c>
      <c r="AP110" s="32"/>
      <c r="AQ110" s="32" t="s">
        <v>2</v>
      </c>
      <c r="AR110" s="32" t="s">
        <v>3</v>
      </c>
      <c r="AS110" s="32" t="s">
        <v>4</v>
      </c>
      <c r="AU110" s="32" t="s">
        <v>21</v>
      </c>
    </row>
    <row r="111" spans="2:49" ht="15.75" thickBot="1" x14ac:dyDescent="0.3">
      <c r="B111" s="31" t="s">
        <v>41</v>
      </c>
      <c r="C111" s="9" t="e">
        <f>100*(#REF!-#REF!)/#REF!</f>
        <v>#REF!</v>
      </c>
      <c r="D111" s="55" t="e">
        <f>100*(#REF!-#REF!)/#REF!</f>
        <v>#REF!</v>
      </c>
      <c r="E111" s="9" t="e">
        <f>100*(#REF!-#REF!)/#REF!</f>
        <v>#REF!</v>
      </c>
      <c r="F111" s="9" t="e">
        <f>100*(#REF!-#REF!)/#REF!</f>
        <v>#REF!</v>
      </c>
      <c r="G111" s="9" t="e">
        <f>100*(#REF!-#REF!)/#REF!</f>
        <v>#REF!</v>
      </c>
      <c r="H111" s="9" t="e">
        <f>100*(#REF!-#REF!)/#REF!</f>
        <v>#REF!</v>
      </c>
      <c r="I111" s="9"/>
      <c r="J111" s="10" t="e">
        <f t="shared" si="17"/>
        <v>#REF!</v>
      </c>
      <c r="K111" s="10" t="e">
        <f t="shared" si="18"/>
        <v>#REF!</v>
      </c>
      <c r="L111" s="10" t="e">
        <f t="shared" ref="L111:L117" si="19">STDEV(C105:H105)</f>
        <v>#REF!</v>
      </c>
      <c r="M111" s="9"/>
      <c r="N111" s="9" t="e">
        <f>100*(#REF!-#REF!)/#REF!</f>
        <v>#REF!</v>
      </c>
      <c r="O111" s="9" t="e">
        <f>100*(#REF!-#REF!)/#REF!</f>
        <v>#REF!</v>
      </c>
      <c r="P111" s="9" t="e">
        <f>100*(#REF!-#REF!)/#REF!</f>
        <v>#REF!</v>
      </c>
      <c r="Q111" s="9" t="e">
        <f>100*(#REF!-#REF!)/#REF!</f>
        <v>#REF!</v>
      </c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</row>
    <row r="112" spans="2:49" ht="15.75" thickBot="1" x14ac:dyDescent="0.3">
      <c r="L112" s="10">
        <f t="shared" si="19"/>
        <v>28.827838938766508</v>
      </c>
      <c r="M112" s="9"/>
      <c r="N112" s="9">
        <f t="shared" ref="N112:Q113" si="20">100*(C47-I10)/I10</f>
        <v>39.838877338877353</v>
      </c>
      <c r="O112" s="9">
        <f t="shared" si="20"/>
        <v>29.512963411679184</v>
      </c>
      <c r="P112" s="9">
        <f t="shared" si="20"/>
        <v>18.197932053175766</v>
      </c>
      <c r="Q112" s="9">
        <f t="shared" si="20"/>
        <v>-11.325908804370666</v>
      </c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 t="e">
        <f>100*(#REF!-#REF!)/#REF!</f>
        <v>#REF!</v>
      </c>
      <c r="AO112" s="9" t="e">
        <f>100*(#REF!-#REF!)/#REF!</f>
        <v>#REF!</v>
      </c>
      <c r="AQ112" s="10" t="e">
        <f>AVERAGE(N112:AO112)</f>
        <v>#REF!</v>
      </c>
      <c r="AR112" s="10" t="e">
        <f>STDEV(N112:AO112)/SQRT(COUNT(N112:AO112))</f>
        <v>#REF!</v>
      </c>
      <c r="AS112" s="10" t="e">
        <f>STDEV(N112:AO112)</f>
        <v>#REF!</v>
      </c>
      <c r="AU112" s="32"/>
    </row>
    <row r="113" spans="2:54" x14ac:dyDescent="0.25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10">
        <f t="shared" si="19"/>
        <v>74.103946314264462</v>
      </c>
      <c r="M113" s="9"/>
      <c r="N113" s="9">
        <f t="shared" si="20"/>
        <v>96.774193548387117</v>
      </c>
      <c r="O113" s="9">
        <f t="shared" si="20"/>
        <v>39.235412474849099</v>
      </c>
      <c r="P113" s="9">
        <f t="shared" si="20"/>
        <v>4.6966731898238612</v>
      </c>
      <c r="Q113" s="9">
        <f t="shared" si="20"/>
        <v>-47.537379067722071</v>
      </c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>
        <f>100*(G47-M10)/M10</f>
        <v>-14.07191852005819</v>
      </c>
      <c r="AO113" s="9">
        <f>100*(H47-N10)/N10</f>
        <v>-7.5224005001041867</v>
      </c>
      <c r="AQ113" s="10">
        <f>AVERAGE(N113:AO113)</f>
        <v>11.929096854195938</v>
      </c>
      <c r="AR113" s="10">
        <f>STDEV(N113:AO113)/SQRT(COUNT(N113:AO113))</f>
        <v>20.483577622305916</v>
      </c>
      <c r="AS113" s="10">
        <f>STDEV(N113:AO113)</f>
        <v>50.174313281341377</v>
      </c>
      <c r="AU113" s="32"/>
    </row>
    <row r="114" spans="2:54" x14ac:dyDescent="0.25">
      <c r="B114" s="60" t="s">
        <v>43</v>
      </c>
      <c r="L114" s="10" t="e">
        <f t="shared" si="19"/>
        <v>#REF!</v>
      </c>
      <c r="M114" s="9"/>
      <c r="N114" s="9" t="e">
        <f>100*(#REF!-#REF!)/#REF!</f>
        <v>#REF!</v>
      </c>
      <c r="O114" s="9" t="e">
        <f>100*(#REF!-#REF!)/#REF!</f>
        <v>#REF!</v>
      </c>
      <c r="P114" s="9" t="e">
        <f>100*(#REF!-#REF!)/#REF!</f>
        <v>#REF!</v>
      </c>
      <c r="Q114" s="9" t="e">
        <f>100*(#REF!-#REF!)/#REF!</f>
        <v>#REF!</v>
      </c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>
        <f>100*(G48-M11)/M11</f>
        <v>-46.109271523178805</v>
      </c>
      <c r="AO114" s="9">
        <f>100*(H48-N11)/N11</f>
        <v>-13.610938471100059</v>
      </c>
      <c r="AQ114" s="10" t="e">
        <f>AVERAGE(N114:AO114)</f>
        <v>#REF!</v>
      </c>
      <c r="AR114" s="10" t="e">
        <f>STDEV(N114:AO114)/SQRT(COUNT(N114:AO114))</f>
        <v>#REF!</v>
      </c>
      <c r="AS114" s="10" t="e">
        <f>STDEV(N114:AO114)</f>
        <v>#REF!</v>
      </c>
      <c r="AU114" s="32"/>
    </row>
    <row r="115" spans="2:54" x14ac:dyDescent="0.25">
      <c r="B115" s="62" t="s">
        <v>46</v>
      </c>
      <c r="C115" s="86" t="s">
        <v>19</v>
      </c>
      <c r="D115" s="86"/>
      <c r="E115" s="86"/>
      <c r="F115" s="86"/>
      <c r="G115" s="32"/>
      <c r="H115" s="32"/>
      <c r="I115" s="32"/>
      <c r="J115" s="32"/>
      <c r="K115" s="32"/>
      <c r="L115" s="10" t="e">
        <f t="shared" si="19"/>
        <v>#REF!</v>
      </c>
      <c r="M115" s="9"/>
      <c r="N115" s="9" t="e">
        <f>100*(#REF!-#REF!)/#REF!</f>
        <v>#REF!</v>
      </c>
      <c r="O115" s="9" t="e">
        <f>100*(#REF!-#REF!)/#REF!</f>
        <v>#REF!</v>
      </c>
      <c r="P115" s="9" t="e">
        <f>100*(#REF!-#REF!)/#REF!</f>
        <v>#REF!</v>
      </c>
      <c r="Q115" s="9" t="e">
        <f>100*(#REF!-#REF!)/#REF!</f>
        <v>#REF!</v>
      </c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 t="e">
        <f>100*(#REF!-#REF!)/#REF!</f>
        <v>#REF!</v>
      </c>
      <c r="AO115" s="9" t="e">
        <f>100*(#REF!-#REF!)/#REF!</f>
        <v>#REF!</v>
      </c>
      <c r="AQ115" s="10" t="e">
        <f>AVERAGE(N115:AO115)</f>
        <v>#REF!</v>
      </c>
      <c r="AR115" s="10" t="e">
        <f>STDEV(N115:AO115)/SQRT(COUNT(N115:AO115))</f>
        <v>#REF!</v>
      </c>
      <c r="AS115" s="10" t="e">
        <f>STDEV(N115:AO115)</f>
        <v>#REF!</v>
      </c>
    </row>
    <row r="116" spans="2:54" x14ac:dyDescent="0.25">
      <c r="B116" s="54"/>
      <c r="C116" s="32">
        <v>1279</v>
      </c>
      <c r="D116" s="32">
        <v>1298</v>
      </c>
      <c r="E116" s="32">
        <v>4365</v>
      </c>
      <c r="F116" s="32">
        <v>6608</v>
      </c>
      <c r="G116" s="32">
        <v>8186</v>
      </c>
      <c r="H116" s="32">
        <v>8193</v>
      </c>
      <c r="I116" s="32"/>
      <c r="J116" s="32" t="s">
        <v>2</v>
      </c>
      <c r="K116" s="32" t="s">
        <v>3</v>
      </c>
      <c r="L116" s="10" t="e">
        <f t="shared" si="19"/>
        <v>#REF!</v>
      </c>
      <c r="M116" s="9"/>
      <c r="N116" s="9" t="e">
        <f>100*(#REF!-#REF!)/#REF!</f>
        <v>#REF!</v>
      </c>
      <c r="O116" s="9" t="e">
        <f>100*(#REF!-#REF!)/#REF!</f>
        <v>#REF!</v>
      </c>
      <c r="P116" s="9" t="e">
        <f>100*(#REF!-#REF!)/#REF!</f>
        <v>#REF!</v>
      </c>
      <c r="Q116" s="9" t="e">
        <f>100*(#REF!-#REF!)/#REF!</f>
        <v>#REF!</v>
      </c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 t="e">
        <f>100*(#REF!-#REF!)/#REF!</f>
        <v>#REF!</v>
      </c>
      <c r="AO116" s="9" t="e">
        <f>100*(#REF!-#REF!)/#REF!</f>
        <v>#REF!</v>
      </c>
      <c r="AQ116" s="10" t="e">
        <f>AVERAGE(N116:AO116)</f>
        <v>#REF!</v>
      </c>
      <c r="AR116" s="10" t="e">
        <f>STDEV(N116:AO116)/SQRT(COUNT(N116:AO116))</f>
        <v>#REF!</v>
      </c>
      <c r="AS116" s="10" t="e">
        <f>STDEV(N116:AO116)</f>
        <v>#REF!</v>
      </c>
      <c r="AU116" s="32"/>
    </row>
    <row r="117" spans="2:54" x14ac:dyDescent="0.25">
      <c r="B117" s="54"/>
      <c r="L117" s="10" t="e">
        <f t="shared" si="19"/>
        <v>#REF!</v>
      </c>
      <c r="M117" s="9"/>
      <c r="N117" s="9" t="e">
        <f>100*(#REF!-#REF!)/#REF!</f>
        <v>#REF!</v>
      </c>
      <c r="O117" s="9" t="e">
        <f>100*(#REF!-#REF!)/#REF!</f>
        <v>#REF!</v>
      </c>
      <c r="P117" s="9" t="e">
        <f>100*(#REF!-#REF!)/#REF!</f>
        <v>#REF!</v>
      </c>
      <c r="Q117" s="9" t="e">
        <f>100*(#REF!-#REF!)/#REF!</f>
        <v>#REF!</v>
      </c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 t="e">
        <f>100*(#REF!-#REF!)/#REF!</f>
        <v>#REF!</v>
      </c>
      <c r="AO117" s="9" t="e">
        <f>100*(#REF!-#REF!)/#REF!</f>
        <v>#REF!</v>
      </c>
      <c r="AQ117" s="10" t="e">
        <f t="shared" ref="AQ117:AQ118" si="21">AVERAGE(N117:AO117)</f>
        <v>#REF!</v>
      </c>
      <c r="AR117" s="10" t="e">
        <f t="shared" ref="AR117:AR118" si="22">STDEV(N117:AO117)/SQRT(COUNT(N117:AO117))</f>
        <v>#REF!</v>
      </c>
      <c r="AS117" s="10" t="e">
        <f t="shared" ref="AS117:AS118" si="23">STDEV(N117:AO117)</f>
        <v>#REF!</v>
      </c>
    </row>
    <row r="118" spans="2:54" ht="15.75" thickBot="1" x14ac:dyDescent="0.3">
      <c r="B118" s="54" t="s">
        <v>31</v>
      </c>
      <c r="C118" s="9" t="e">
        <f>100*(#REF!-#REF!)/#REF!</f>
        <v>#REF!</v>
      </c>
      <c r="D118" s="9" t="e">
        <f>100*(#REF!-#REF!)/#REF!</f>
        <v>#REF!</v>
      </c>
      <c r="E118" s="9" t="e">
        <f>100*(#REF!-#REF!)/#REF!</f>
        <v>#REF!</v>
      </c>
      <c r="F118" s="9" t="e">
        <f>100*(#REF!-#REF!)/#REF!</f>
        <v>#REF!</v>
      </c>
      <c r="G118" s="9" t="e">
        <f>100*(#REF!-#REF!)/#REF!</f>
        <v>#REF!</v>
      </c>
      <c r="H118" s="9" t="e">
        <f>100*(#REF!-#REF!)/#REF!</f>
        <v>#REF!</v>
      </c>
      <c r="I118" s="9"/>
      <c r="J118" s="10" t="e">
        <f>AVERAGE(C118:H118)</f>
        <v>#REF!</v>
      </c>
      <c r="K118" s="10" t="e">
        <f>STDEV(C118:H118)/SQRT(COUNT(C118:H118))</f>
        <v>#REF!</v>
      </c>
      <c r="AK118" s="9"/>
      <c r="AL118" s="9"/>
      <c r="AM118" s="9"/>
      <c r="AN118" s="9" t="e">
        <f>100*(#REF!-#REF!)/#REF!</f>
        <v>#REF!</v>
      </c>
      <c r="AO118" s="9" t="e">
        <f>100*(#REF!-#REF!)/#REF!</f>
        <v>#REF!</v>
      </c>
      <c r="AQ118" s="10" t="e">
        <f t="shared" si="21"/>
        <v>#REF!</v>
      </c>
      <c r="AR118" s="10" t="e">
        <f t="shared" si="22"/>
        <v>#REF!</v>
      </c>
      <c r="AS118" s="10" t="e">
        <f t="shared" si="23"/>
        <v>#REF!</v>
      </c>
      <c r="AU118" s="32"/>
    </row>
    <row r="119" spans="2:54" ht="15.75" thickBot="1" x14ac:dyDescent="0.3">
      <c r="B119" s="54" t="s">
        <v>28</v>
      </c>
      <c r="C119" s="9">
        <f t="shared" ref="C119:H120" si="24">100*(C39-C17)/C17</f>
        <v>1.8871903004744399</v>
      </c>
      <c r="D119" s="9">
        <f t="shared" si="24"/>
        <v>50</v>
      </c>
      <c r="E119" s="9">
        <f t="shared" si="24"/>
        <v>19.630836047774174</v>
      </c>
      <c r="F119" s="9">
        <f t="shared" si="24"/>
        <v>93.517017828200963</v>
      </c>
      <c r="G119" s="9">
        <f t="shared" si="24"/>
        <v>21.233662004127488</v>
      </c>
      <c r="H119" s="9">
        <f t="shared" si="24"/>
        <v>21.788689171416056</v>
      </c>
      <c r="I119" s="9"/>
      <c r="J119" s="10">
        <f>AVERAGE(C119:H119)</f>
        <v>34.676232558665518</v>
      </c>
      <c r="K119" s="10">
        <f>STDEV(C119:H119)/SQRT(COUNT(C119:H119))</f>
        <v>13.348323971923763</v>
      </c>
      <c r="L119" s="57"/>
      <c r="M119" s="57"/>
      <c r="N119" s="57"/>
      <c r="O119" s="57"/>
      <c r="P119" s="57"/>
      <c r="Q119" s="57"/>
    </row>
    <row r="120" spans="2:54" x14ac:dyDescent="0.25">
      <c r="B120" s="54" t="s">
        <v>35</v>
      </c>
      <c r="C120" s="9">
        <f t="shared" si="24"/>
        <v>20.524742610428429</v>
      </c>
      <c r="D120" s="9">
        <f t="shared" si="24"/>
        <v>57.382785164450659</v>
      </c>
      <c r="E120" s="9">
        <f t="shared" si="24"/>
        <v>35.418875927889715</v>
      </c>
      <c r="F120" s="9">
        <f t="shared" si="24"/>
        <v>-41.767676767676775</v>
      </c>
      <c r="G120" s="9">
        <f t="shared" si="24"/>
        <v>254.76973684210526</v>
      </c>
      <c r="H120" s="9">
        <f t="shared" si="24"/>
        <v>129.22794117647058</v>
      </c>
      <c r="I120" s="9"/>
      <c r="J120" s="10">
        <f>AVERAGE(C120:H120)</f>
        <v>75.92606749227798</v>
      </c>
      <c r="K120" s="10">
        <f>STDEV(C120:H120)/SQRT(COUNT(C120:H120))</f>
        <v>42.320979009340597</v>
      </c>
      <c r="AN120" s="57"/>
      <c r="AO120" s="57"/>
      <c r="AP120" s="57"/>
      <c r="AQ120" s="57"/>
      <c r="AR120" s="57"/>
      <c r="AS120" s="57"/>
      <c r="AT120" s="58"/>
      <c r="AU120" s="57"/>
      <c r="AV120" s="58"/>
      <c r="AW120" s="58"/>
      <c r="AX120" s="58"/>
      <c r="AY120" s="58"/>
      <c r="AZ120" s="58"/>
      <c r="BA120" s="58"/>
      <c r="BB120" s="59"/>
    </row>
    <row r="121" spans="2:54" x14ac:dyDescent="0.25">
      <c r="B121" s="54" t="s">
        <v>48</v>
      </c>
      <c r="C121" s="9" t="e">
        <f>100*(#REF!-#REF!)/#REF!</f>
        <v>#REF!</v>
      </c>
      <c r="D121" s="9" t="e">
        <f>100*(#REF!-#REF!)/#REF!</f>
        <v>#REF!</v>
      </c>
      <c r="E121" s="9" t="e">
        <f>100*(#REF!-#REF!)/#REF!</f>
        <v>#REF!</v>
      </c>
      <c r="F121" s="9" t="e">
        <f>100*(#REF!-#REF!)/#REF!</f>
        <v>#REF!</v>
      </c>
      <c r="G121" s="9" t="e">
        <f>100*(#REF!-#REF!)/#REF!</f>
        <v>#REF!</v>
      </c>
      <c r="H121" s="9" t="e">
        <f>100*(#REF!-#REF!)/#REF!</f>
        <v>#REF!</v>
      </c>
      <c r="I121" s="9"/>
      <c r="J121" s="10" t="e">
        <f>AVERAGE(C121:H121)</f>
        <v>#REF!</v>
      </c>
      <c r="K121" s="10" t="e">
        <f>STDEV(C121:H121)/SQRT(COUNT(C121:H121))</f>
        <v>#REF!</v>
      </c>
      <c r="L121" s="32"/>
      <c r="N121" s="32" t="s">
        <v>0</v>
      </c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BB121" s="61"/>
    </row>
    <row r="122" spans="2:54" x14ac:dyDescent="0.25">
      <c r="B122" s="54" t="s">
        <v>39</v>
      </c>
      <c r="C122" s="9" t="e">
        <f>100*(#REF!-#REF!)/#REF!</f>
        <v>#REF!</v>
      </c>
      <c r="D122" s="9" t="e">
        <f>100*(#REF!-#REF!)/#REF!</f>
        <v>#REF!</v>
      </c>
      <c r="E122" s="9" t="e">
        <f>100*(#REF!-#REF!)/#REF!</f>
        <v>#REF!</v>
      </c>
      <c r="F122" s="9" t="e">
        <f>100*(#REF!-#REF!)/#REF!</f>
        <v>#REF!</v>
      </c>
      <c r="G122" s="9" t="e">
        <f>100*(#REF!-#REF!)/#REF!</f>
        <v>#REF!</v>
      </c>
      <c r="H122" s="9" t="e">
        <f>100*(#REF!-#REF!)/#REF!</f>
        <v>#REF!</v>
      </c>
      <c r="I122" s="9"/>
      <c r="J122" s="10" t="e">
        <f>AVERAGE(C122:H122)</f>
        <v>#REF!</v>
      </c>
      <c r="K122" s="10" t="e">
        <f>STDEV(C122:H122)/SQRT(COUNT(C122:H122))</f>
        <v>#REF!</v>
      </c>
      <c r="L122" s="32" t="s">
        <v>4</v>
      </c>
      <c r="N122" s="32">
        <v>1121</v>
      </c>
      <c r="O122" s="32">
        <v>1122</v>
      </c>
      <c r="P122" s="32">
        <v>5180</v>
      </c>
      <c r="Q122" s="32">
        <v>5233</v>
      </c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U122" s="32" t="s">
        <v>20</v>
      </c>
      <c r="BB122" s="61"/>
    </row>
    <row r="123" spans="2:54" x14ac:dyDescent="0.25">
      <c r="B123" s="54" t="s">
        <v>40</v>
      </c>
      <c r="C123" s="9" t="e">
        <f>100*(#REF!-#REF!)/#REF!</f>
        <v>#REF!</v>
      </c>
      <c r="D123" s="9" t="e">
        <f>100*(#REF!-#REF!)/#REF!</f>
        <v>#REF!</v>
      </c>
      <c r="E123" s="9" t="e">
        <f>100*(#REF!-#REF!)/#REF!</f>
        <v>#REF!</v>
      </c>
      <c r="F123" s="9" t="e">
        <f>100*(#REF!-#REF!)/#REF!</f>
        <v>#REF!</v>
      </c>
      <c r="G123" s="9" t="e">
        <f>100*(#REF!-#REF!)/#REF!</f>
        <v>#REF!</v>
      </c>
      <c r="H123" s="9" t="e">
        <f>100*(#REF!-#REF!)/#REF!</f>
        <v>#REF!</v>
      </c>
      <c r="I123" s="9"/>
      <c r="J123" s="10" t="e">
        <f t="shared" ref="J123" si="25">AVERAGE(C123:H123)</f>
        <v>#REF!</v>
      </c>
      <c r="K123" s="10" t="e">
        <f t="shared" ref="K123:K124" si="26">STDEV(C123:H123)/SQRT(COUNT(C123:H123))</f>
        <v>#REF!</v>
      </c>
      <c r="AK123" s="32"/>
      <c r="AL123" s="32"/>
      <c r="AM123" s="32"/>
      <c r="AN123" s="32">
        <v>7705</v>
      </c>
      <c r="AO123" s="32">
        <v>5179</v>
      </c>
      <c r="AP123" s="32"/>
      <c r="AQ123" s="32" t="s">
        <v>2</v>
      </c>
      <c r="AR123" s="32" t="s">
        <v>3</v>
      </c>
      <c r="AS123" s="32" t="s">
        <v>4</v>
      </c>
      <c r="AU123" s="32" t="s">
        <v>21</v>
      </c>
      <c r="BB123" s="61"/>
    </row>
    <row r="124" spans="2:54" x14ac:dyDescent="0.25">
      <c r="B124" s="31" t="s">
        <v>41</v>
      </c>
      <c r="C124" s="9" t="e">
        <f>100*(#REF!-#REF!)/#REF!</f>
        <v>#REF!</v>
      </c>
      <c r="D124" s="9" t="e">
        <f>100*(#REF!-#REF!)/#REF!</f>
        <v>#REF!</v>
      </c>
      <c r="E124" s="9" t="e">
        <f>100*(#REF!-#REF!)/#REF!</f>
        <v>#REF!</v>
      </c>
      <c r="F124" s="9" t="e">
        <f>100*(#REF!-#REF!)/#REF!</f>
        <v>#REF!</v>
      </c>
      <c r="G124" s="9" t="e">
        <f>100*(#REF!-#REF!)/#REF!</f>
        <v>#REF!</v>
      </c>
      <c r="H124" s="9" t="e">
        <f>100*(#REF!-#REF!)/#REF!</f>
        <v>#REF!</v>
      </c>
      <c r="I124" s="9"/>
      <c r="J124" s="10" t="e">
        <f>AVERAGE(C124:H124)</f>
        <v>#REF!</v>
      </c>
      <c r="K124" s="10" t="e">
        <f t="shared" si="26"/>
        <v>#REF!</v>
      </c>
      <c r="L124" s="10" t="e">
        <f t="shared" ref="L124:L130" si="27">STDEV(C118:H118)</f>
        <v>#REF!</v>
      </c>
      <c r="M124" s="9"/>
      <c r="N124" s="9" t="e">
        <f>100*(#REF!-#REF!)/#REF!</f>
        <v>#REF!</v>
      </c>
      <c r="O124" s="9" t="e">
        <f>100*(#REF!-#REF!)/#REF!</f>
        <v>#REF!</v>
      </c>
      <c r="P124" s="9" t="e">
        <f>100*(#REF!-#REF!)/#REF!</f>
        <v>#REF!</v>
      </c>
      <c r="Q124" s="9" t="e">
        <f>100*(#REF!-#REF!)/#REF!</f>
        <v>#REF!</v>
      </c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BB124" s="61"/>
    </row>
    <row r="125" spans="2:54" ht="15.75" thickBot="1" x14ac:dyDescent="0.3"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10">
        <f t="shared" si="27"/>
        <v>32.696582652574065</v>
      </c>
      <c r="M125" s="9"/>
      <c r="N125" s="9">
        <f t="shared" ref="N125:Q126" si="28">100*(C47-I17)/I17</f>
        <v>21.632007233273054</v>
      </c>
      <c r="O125" s="9">
        <f t="shared" si="28"/>
        <v>3.1455036665380209</v>
      </c>
      <c r="P125" s="9">
        <f t="shared" si="28"/>
        <v>-26.411624057384589</v>
      </c>
      <c r="Q125" s="9">
        <f t="shared" si="28"/>
        <v>-23.730345201518155</v>
      </c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 t="e">
        <f>100*(#REF!-#REF!)/#REF!</f>
        <v>#REF!</v>
      </c>
      <c r="AO125" s="9" t="e">
        <f>100*(#REF!-#REF!)/#REF!</f>
        <v>#REF!</v>
      </c>
      <c r="AP125" s="9"/>
      <c r="AQ125" s="10" t="e">
        <f>AVERAGE(N125:AO125)</f>
        <v>#REF!</v>
      </c>
      <c r="AR125" s="10" t="e">
        <f>STDEV(N125:AO125)/SQRT(COUNT(N125:AO125))</f>
        <v>#REF!</v>
      </c>
      <c r="AS125" s="10" t="e">
        <f>STDEV(N125:AO125)</f>
        <v>#REF!</v>
      </c>
      <c r="AU125" s="32">
        <v>0.31</v>
      </c>
      <c r="AW125" s="34" t="s">
        <v>10</v>
      </c>
      <c r="BB125" s="61"/>
    </row>
    <row r="126" spans="2:54" x14ac:dyDescent="0.25">
      <c r="L126" s="10">
        <f t="shared" si="27"/>
        <v>103.66480398792197</v>
      </c>
      <c r="M126" s="9"/>
      <c r="N126" s="9">
        <f t="shared" si="28"/>
        <v>20.621468926553685</v>
      </c>
      <c r="O126" s="9">
        <f t="shared" si="28"/>
        <v>126.32869991823385</v>
      </c>
      <c r="P126" s="9">
        <f t="shared" si="28"/>
        <v>-21.004060538944263</v>
      </c>
      <c r="Q126" s="9">
        <f t="shared" si="28"/>
        <v>-36.744432661717923</v>
      </c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>
        <f>100*(G47-M17)/M17</f>
        <v>-2.3156899810964009</v>
      </c>
      <c r="AO126" s="9">
        <f>100*(H47-N17)/N17</f>
        <v>-10.614300100704925</v>
      </c>
      <c r="AP126" s="9"/>
      <c r="AQ126" s="10">
        <f>AVERAGE(N126:AO126)</f>
        <v>12.711947593720671</v>
      </c>
      <c r="AR126" s="10">
        <f>STDEV(N126:AO126)/SQRT(COUNT(N126:AO126))</f>
        <v>24.030517688582663</v>
      </c>
      <c r="AS126" s="10">
        <f>STDEV(N126:AO126)</f>
        <v>58.86250659195295</v>
      </c>
      <c r="AU126" s="32">
        <v>9.6000000000000002E-2</v>
      </c>
      <c r="AW126" s="34" t="s">
        <v>47</v>
      </c>
      <c r="BB126" s="61"/>
    </row>
    <row r="127" spans="2:54" x14ac:dyDescent="0.25">
      <c r="L127" s="10" t="e">
        <f t="shared" si="27"/>
        <v>#REF!</v>
      </c>
      <c r="M127" s="9"/>
      <c r="N127" s="9" t="e">
        <f>100*(#REF!-#REF!)/#REF!</f>
        <v>#REF!</v>
      </c>
      <c r="O127" s="9" t="e">
        <f>100*(#REF!-#REF!)/#REF!</f>
        <v>#REF!</v>
      </c>
      <c r="P127" s="9" t="e">
        <f>100*(#REF!-#REF!)/#REF!</f>
        <v>#REF!</v>
      </c>
      <c r="Q127" s="9" t="e">
        <f>100*(#REF!-#REF!)/#REF!</f>
        <v>#REF!</v>
      </c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>
        <f>100*(G48-M18)/M18</f>
        <v>-51.089406461307291</v>
      </c>
      <c r="AO127" s="9">
        <f>100*(H48-N18)/N18</f>
        <v>-22.906267332224072</v>
      </c>
      <c r="AP127" s="9"/>
      <c r="AQ127" s="10" t="e">
        <f>AVERAGE(N127:AO127)</f>
        <v>#REF!</v>
      </c>
      <c r="AR127" s="10" t="e">
        <f>STDEV(N127:AO127)/SQRT(COUNT(N127:AO127))</f>
        <v>#REF!</v>
      </c>
      <c r="AS127" s="10" t="e">
        <f>STDEV(N127:AO127)</f>
        <v>#REF!</v>
      </c>
      <c r="AU127" s="32">
        <v>0.45900000000000002</v>
      </c>
      <c r="BB127" s="61"/>
    </row>
    <row r="128" spans="2:54" x14ac:dyDescent="0.25">
      <c r="L128" s="10" t="e">
        <f t="shared" si="27"/>
        <v>#REF!</v>
      </c>
      <c r="M128" s="9"/>
      <c r="N128" s="9" t="e">
        <f>100*(#REF!-#REF!)/#REF!</f>
        <v>#REF!</v>
      </c>
      <c r="O128" s="9" t="e">
        <f>100*(#REF!-#REF!)/#REF!</f>
        <v>#REF!</v>
      </c>
      <c r="P128" s="9" t="e">
        <f>100*(#REF!-#REF!)/#REF!</f>
        <v>#REF!</v>
      </c>
      <c r="Q128" s="9" t="e">
        <f>100*(#REF!-#REF!)/#REF!</f>
        <v>#REF!</v>
      </c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 t="e">
        <f>100*(#REF!-#REF!)/#REF!</f>
        <v>#REF!</v>
      </c>
      <c r="AO128" s="9" t="e">
        <f>100*(#REF!-#REF!)/#REF!</f>
        <v>#REF!</v>
      </c>
      <c r="AP128" s="9"/>
      <c r="AQ128" s="10" t="e">
        <f>AVERAGE(N128:AO128)</f>
        <v>#REF!</v>
      </c>
      <c r="AR128" s="10" t="e">
        <f>STDEV(N128:AO128)/SQRT(COUNT(N128:AO128))</f>
        <v>#REF!</v>
      </c>
      <c r="AS128" s="10" t="e">
        <f>STDEV(N128:AO128)</f>
        <v>#REF!</v>
      </c>
      <c r="AT128" s="63" t="s">
        <v>49</v>
      </c>
      <c r="BB128" s="61"/>
    </row>
    <row r="129" spans="12:54" x14ac:dyDescent="0.25">
      <c r="L129" s="10" t="e">
        <f t="shared" si="27"/>
        <v>#REF!</v>
      </c>
      <c r="M129" s="9"/>
      <c r="N129" s="9" t="e">
        <f>100*(#REF!-#REF!)/#REF!</f>
        <v>#REF!</v>
      </c>
      <c r="O129" s="9" t="e">
        <f>100*(#REF!-#REF!)/#REF!</f>
        <v>#REF!</v>
      </c>
      <c r="P129" s="9" t="e">
        <f>100*(#REF!-#REF!)/#REF!</f>
        <v>#REF!</v>
      </c>
      <c r="Q129" s="9" t="e">
        <f>100*(#REF!-#REF!)/#REF!</f>
        <v>#REF!</v>
      </c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 t="e">
        <f>100*(#REF!-#REF!)/#REF!</f>
        <v>#REF!</v>
      </c>
      <c r="AO129" s="9" t="e">
        <f>100*(#REF!-#REF!)/#REF!</f>
        <v>#REF!</v>
      </c>
      <c r="AP129" s="9"/>
      <c r="AQ129" s="10" t="e">
        <f>AVERAGE(N129:AO129)</f>
        <v>#REF!</v>
      </c>
      <c r="AR129" s="10" t="e">
        <f>STDEV(N129:AO129)/SQRT(COUNT(N129:AO129))</f>
        <v>#REF!</v>
      </c>
      <c r="AS129" s="10" t="e">
        <f>STDEV(N129:AO129)</f>
        <v>#REF!</v>
      </c>
      <c r="AU129" s="32">
        <v>0.79900000000000004</v>
      </c>
      <c r="BB129" s="61"/>
    </row>
    <row r="130" spans="12:54" x14ac:dyDescent="0.25">
      <c r="L130" s="10" t="e">
        <f t="shared" si="27"/>
        <v>#REF!</v>
      </c>
      <c r="M130" s="9"/>
      <c r="N130" s="9" t="e">
        <f>100*(#REF!-#REF!)/#REF!</f>
        <v>#REF!</v>
      </c>
      <c r="O130" s="9" t="e">
        <f>100*(#REF!-#REF!)/#REF!</f>
        <v>#REF!</v>
      </c>
      <c r="P130" s="9" t="e">
        <f>100*(#REF!-#REF!)/#REF!</f>
        <v>#REF!</v>
      </c>
      <c r="Q130" s="9" t="e">
        <f>100*(#REF!-#REF!)/#REF!</f>
        <v>#REF!</v>
      </c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 t="e">
        <f>100*(#REF!-#REF!)/#REF!</f>
        <v>#REF!</v>
      </c>
      <c r="AO130" s="9" t="e">
        <f>100*(#REF!-#REF!)/#REF!</f>
        <v>#REF!</v>
      </c>
      <c r="AP130" s="9"/>
      <c r="AQ130" s="10" t="e">
        <f t="shared" ref="AQ130:AQ131" si="29">AVERAGE(N130:AO130)</f>
        <v>#REF!</v>
      </c>
      <c r="AR130" s="10" t="e">
        <f t="shared" ref="AR130:AR131" si="30">STDEV(N130:AO130)/SQRT(COUNT(N130:AO130))</f>
        <v>#REF!</v>
      </c>
      <c r="AS130" s="10" t="e">
        <f t="shared" ref="AS130:AS131" si="31">STDEV(N130:AO130)</f>
        <v>#REF!</v>
      </c>
      <c r="AT130" s="63" t="s">
        <v>49</v>
      </c>
      <c r="AU130" s="32"/>
      <c r="BB130" s="61"/>
    </row>
    <row r="131" spans="12:54" ht="15.75" thickBot="1" x14ac:dyDescent="0.3">
      <c r="L131" s="65"/>
      <c r="M131" s="65"/>
      <c r="N131" s="65"/>
      <c r="O131" s="65"/>
      <c r="P131" s="65"/>
      <c r="Q131" s="65"/>
      <c r="AK131" s="9"/>
      <c r="AL131" s="9"/>
      <c r="AM131" s="9"/>
      <c r="AN131" s="9" t="e">
        <f>100*(#REF!-#REF!)/#REF!</f>
        <v>#REF!</v>
      </c>
      <c r="AO131" s="9" t="e">
        <f>100*(#REF!-#REF!)/#REF!</f>
        <v>#REF!</v>
      </c>
      <c r="AP131" s="9"/>
      <c r="AQ131" s="10" t="e">
        <f t="shared" si="29"/>
        <v>#REF!</v>
      </c>
      <c r="AR131" s="10" t="e">
        <f t="shared" si="30"/>
        <v>#REF!</v>
      </c>
      <c r="AS131" s="10" t="e">
        <f t="shared" si="31"/>
        <v>#REF!</v>
      </c>
      <c r="AU131" s="32">
        <v>0.90100000000000002</v>
      </c>
      <c r="BB131" s="61"/>
    </row>
    <row r="132" spans="12:54" ht="15.75" thickBot="1" x14ac:dyDescent="0.3">
      <c r="AN132" s="65"/>
      <c r="AO132" s="65"/>
      <c r="AP132" s="65"/>
      <c r="AQ132" s="65"/>
      <c r="AR132" s="65"/>
      <c r="AS132" s="65"/>
      <c r="AT132" s="66"/>
      <c r="AU132" s="65"/>
      <c r="AV132" s="66"/>
      <c r="AW132" s="66"/>
      <c r="AX132" s="66"/>
      <c r="AY132" s="66"/>
      <c r="AZ132" s="66"/>
      <c r="BA132" s="66"/>
      <c r="BB132" s="67"/>
    </row>
    <row r="135" spans="12:54" ht="15.75" thickBot="1" x14ac:dyDescent="0.3">
      <c r="AT135" s="49"/>
      <c r="AU135" s="50"/>
      <c r="AV135" s="49"/>
      <c r="AW135" s="49"/>
      <c r="AX135" s="49"/>
      <c r="AY135" s="49"/>
      <c r="AZ135" s="49"/>
      <c r="BA135" s="49"/>
    </row>
    <row r="136" spans="12:54" ht="15.75" thickTop="1" x14ac:dyDescent="0.25"/>
  </sheetData>
  <mergeCells count="10">
    <mergeCell ref="BA48:BC48"/>
    <mergeCell ref="C89:F89"/>
    <mergeCell ref="C102:F102"/>
    <mergeCell ref="C115:F115"/>
    <mergeCell ref="C7:N7"/>
    <mergeCell ref="C14:N14"/>
    <mergeCell ref="C21:H21"/>
    <mergeCell ref="C29:H29"/>
    <mergeCell ref="C36:H36"/>
    <mergeCell ref="C44:H44"/>
  </mergeCells>
  <printOptions gridLines="1"/>
  <pageMargins left="0.25" right="0.25" top="0.25" bottom="0.25" header="0.3" footer="0.3"/>
  <pageSetup scale="37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 Volumes</vt:lpstr>
      <vt:lpstr>RV Volumes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Gorman</dc:creator>
  <cp:lastModifiedBy>Daniel Benson</cp:lastModifiedBy>
  <dcterms:created xsi:type="dcterms:W3CDTF">2022-05-21T00:41:01Z</dcterms:created>
  <dcterms:modified xsi:type="dcterms:W3CDTF">2023-11-03T19:30:00Z</dcterms:modified>
</cp:coreProperties>
</file>