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gorman\Desktop\ABRC Spreadsheets and Graphs 10.09.2023\JPEG Graphs for Nature paper 03.14.2023\spreadsheets\Spreadsheets- waiting for VERIFICATION\"/>
    </mc:Choice>
  </mc:AlternateContent>
  <xr:revisionPtr revIDLastSave="0" documentId="13_ncr:1_{B47C5346-64B6-4BD7-A2C5-65D1623C652D}" xr6:coauthVersionLast="47" xr6:coauthVersionMax="47" xr10:uidLastSave="{00000000-0000-0000-0000-000000000000}"/>
  <bookViews>
    <workbookView xWindow="-28920" yWindow="-120" windowWidth="29040" windowHeight="15840" activeTab="2" xr2:uid="{C2DF8189-60A9-4D85-BECD-570BEBE87192}"/>
  </bookViews>
  <sheets>
    <sheet name="Left Ventricular Parameters" sheetId="1" r:id="rId1"/>
    <sheet name="Left Ventricular Myocardial mas" sheetId="2" r:id="rId2"/>
    <sheet name="Right Ventricular Parameter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1" l="1"/>
  <c r="Q12" i="1"/>
  <c r="K32" i="1"/>
  <c r="K36" i="3" l="1"/>
  <c r="J36" i="3"/>
  <c r="K27" i="3"/>
  <c r="J27" i="3"/>
  <c r="K35" i="3"/>
  <c r="J35" i="3"/>
  <c r="K26" i="3"/>
  <c r="J26" i="3"/>
  <c r="K34" i="3"/>
  <c r="J34" i="3"/>
  <c r="K25" i="3"/>
  <c r="J25" i="3"/>
  <c r="Q18" i="3"/>
  <c r="P18" i="3"/>
  <c r="Q17" i="3"/>
  <c r="P17" i="3"/>
  <c r="Q16" i="3"/>
  <c r="P16" i="3"/>
  <c r="Q10" i="3"/>
  <c r="P10" i="3"/>
  <c r="Q9" i="3"/>
  <c r="P9" i="3"/>
  <c r="Q8" i="3"/>
  <c r="P8" i="3"/>
  <c r="M27" i="2"/>
  <c r="L27" i="2"/>
  <c r="K20" i="2"/>
  <c r="J20" i="2"/>
  <c r="S14" i="2"/>
  <c r="R14" i="2"/>
  <c r="S8" i="2"/>
  <c r="R8" i="2"/>
  <c r="H46" i="1"/>
  <c r="G46" i="1"/>
  <c r="F46" i="1"/>
  <c r="E46" i="1"/>
  <c r="D46" i="1"/>
  <c r="C46" i="1"/>
  <c r="H35" i="1"/>
  <c r="G35" i="1"/>
  <c r="F35" i="1"/>
  <c r="E35" i="1"/>
  <c r="D35" i="1"/>
  <c r="C35" i="1"/>
  <c r="K45" i="1"/>
  <c r="J45" i="1"/>
  <c r="K34" i="1"/>
  <c r="J34" i="1"/>
  <c r="K44" i="1"/>
  <c r="J44" i="1"/>
  <c r="K33" i="1"/>
  <c r="J33" i="1"/>
  <c r="K43" i="1"/>
  <c r="J43" i="1"/>
  <c r="J32" i="1"/>
  <c r="K42" i="1"/>
  <c r="J42" i="1"/>
  <c r="K31" i="1"/>
  <c r="J31" i="1"/>
  <c r="K41" i="1"/>
  <c r="J41" i="1"/>
  <c r="K30" i="1"/>
  <c r="J30" i="1"/>
  <c r="N24" i="1"/>
  <c r="M24" i="1"/>
  <c r="L24" i="1"/>
  <c r="K24" i="1"/>
  <c r="J24" i="1"/>
  <c r="I24" i="1"/>
  <c r="H24" i="1"/>
  <c r="G24" i="1"/>
  <c r="F24" i="1"/>
  <c r="E24" i="1"/>
  <c r="D24" i="1"/>
  <c r="C24" i="1"/>
  <c r="Q23" i="1"/>
  <c r="P23" i="1"/>
  <c r="Q22" i="1"/>
  <c r="P22" i="1"/>
  <c r="Q21" i="1"/>
  <c r="P21" i="1"/>
  <c r="Q20" i="1"/>
  <c r="P20" i="1"/>
  <c r="Q19" i="1"/>
  <c r="P19" i="1"/>
  <c r="N13" i="1"/>
  <c r="M13" i="1"/>
  <c r="L13" i="1"/>
  <c r="K13" i="1"/>
  <c r="J13" i="1"/>
  <c r="I13" i="1"/>
  <c r="H13" i="1"/>
  <c r="G13" i="1"/>
  <c r="F13" i="1"/>
  <c r="E13" i="1"/>
  <c r="D13" i="1"/>
  <c r="C13" i="1"/>
  <c r="Q11" i="1"/>
  <c r="P11" i="1"/>
  <c r="Q10" i="1"/>
  <c r="P10" i="1"/>
  <c r="Q9" i="1"/>
  <c r="P9" i="1"/>
  <c r="Q8" i="1"/>
  <c r="P8" i="1"/>
  <c r="K46" i="1" l="1"/>
  <c r="P24" i="1"/>
  <c r="K35" i="1"/>
  <c r="Q13" i="1"/>
  <c r="P13" i="1"/>
  <c r="J46" i="1"/>
  <c r="Q24" i="1"/>
  <c r="J35" i="1"/>
</calcChain>
</file>

<file path=xl/sharedStrings.xml><?xml version="1.0" encoding="utf-8"?>
<sst xmlns="http://schemas.openxmlformats.org/spreadsheetml/2006/main" count="280" uniqueCount="87">
  <si>
    <t>Data verified by:</t>
  </si>
  <si>
    <t>Sigma Plot graphs : ABRC MRI (LV_RV)_Baseline_1mo pMI combined_6mopTX control,MyCardia_BAR GRAPHS_with statistic bars_03.10.2022</t>
  </si>
  <si>
    <t>statistics calculated in Sigma Plot</t>
  </si>
  <si>
    <t xml:space="preserve">STATISTICS p value </t>
  </si>
  <si>
    <t>AVG</t>
  </si>
  <si>
    <t>SEM</t>
  </si>
  <si>
    <t>baseline vs. 1mo pMI</t>
  </si>
  <si>
    <t>SIGNIFICANT</t>
  </si>
  <si>
    <t>LV EF (%)</t>
  </si>
  <si>
    <t>0.015*</t>
  </si>
  <si>
    <t>LV EDV (mL)</t>
  </si>
  <si>
    <t>.004*</t>
  </si>
  <si>
    <t>0.075*</t>
  </si>
  <si>
    <t>0.003*</t>
  </si>
  <si>
    <t>* Mann-Whitney Rank Sum Test performed = normality test failed</t>
  </si>
  <si>
    <t>LV ESV (mL)</t>
  </si>
  <si>
    <t>&lt;0.001*</t>
  </si>
  <si>
    <t>LV SV (mL)</t>
  </si>
  <si>
    <t>0.025*</t>
  </si>
  <si>
    <t>0.708*</t>
  </si>
  <si>
    <t>0.248*</t>
  </si>
  <si>
    <t>LV Myocard Mass ED (g)</t>
  </si>
  <si>
    <t>LV Mass : Volume Ratio (ED)</t>
  </si>
  <si>
    <t>LV Myocardial Mass ES (g)</t>
  </si>
  <si>
    <t>LV Mass : Volume Ratio (ES)</t>
  </si>
  <si>
    <t>0.111*</t>
  </si>
  <si>
    <t xml:space="preserve">1 Month Post MI - **7.5mo  pMI </t>
  </si>
  <si>
    <t>8186**</t>
  </si>
  <si>
    <t>7705**</t>
  </si>
  <si>
    <t>0.454*</t>
  </si>
  <si>
    <t>6mo pTX</t>
  </si>
  <si>
    <t>Green vs Purple/Red</t>
  </si>
  <si>
    <t>STATISTICS p value</t>
  </si>
  <si>
    <t>LV Myocardial Mass ED (g)</t>
  </si>
  <si>
    <t>0.322*</t>
  </si>
  <si>
    <t>0.838*</t>
  </si>
  <si>
    <t>0.032*</t>
  </si>
  <si>
    <t>0.048*</t>
  </si>
  <si>
    <t>TABLE</t>
  </si>
  <si>
    <t>Combine Baseline</t>
  </si>
  <si>
    <t>Combine 1mo pMI</t>
  </si>
  <si>
    <t>statistics</t>
  </si>
  <si>
    <t>6mo pTx Green</t>
  </si>
  <si>
    <t>6mo pTx Purple/Red</t>
  </si>
  <si>
    <t>Combined baseline values</t>
  </si>
  <si>
    <t>N</t>
  </si>
  <si>
    <t>vs BL</t>
  </si>
  <si>
    <t>vs 1mopMI</t>
  </si>
  <si>
    <t>.075*</t>
  </si>
  <si>
    <t>.409*</t>
  </si>
  <si>
    <t>.275*</t>
  </si>
  <si>
    <t>0.013*</t>
  </si>
  <si>
    <t>RV EF (%)</t>
  </si>
  <si>
    <t>RV EDV (mL)</t>
  </si>
  <si>
    <t>RV ESV (mL)</t>
  </si>
  <si>
    <t>0.728*</t>
  </si>
  <si>
    <t>0.026*</t>
  </si>
  <si>
    <t>.925*</t>
  </si>
  <si>
    <t>0.34*</t>
  </si>
  <si>
    <t>.574*</t>
  </si>
  <si>
    <t>0.019*</t>
  </si>
  <si>
    <t>0.512*</t>
  </si>
  <si>
    <t>Table 1 Magnetic Resonance Imaging Parameters</t>
  </si>
  <si>
    <t>updated 10.05.2023</t>
  </si>
  <si>
    <t>Baseline (n=12)</t>
  </si>
  <si>
    <t>CONTROL (n=6)</t>
  </si>
  <si>
    <t>1-month post Myocardial Infarction (n=12)</t>
  </si>
  <si>
    <t>Patch (n=6)</t>
  </si>
  <si>
    <t>baseline vs 6mo pTX CONTROL</t>
  </si>
  <si>
    <t>1mo pMI vs 6mo pTX CONTROL</t>
  </si>
  <si>
    <t>CONTROL vs PATCH</t>
  </si>
  <si>
    <t>baseline vs 6mo pTX PATCH</t>
  </si>
  <si>
    <t>1mo pMI vs 6mo pTX PATCH</t>
  </si>
  <si>
    <t>Swine number</t>
  </si>
  <si>
    <t>BASELINE</t>
  </si>
  <si>
    <t xml:space="preserve">1-Month Post Myocardial Infarction (**7.5mo  pMI)  </t>
  </si>
  <si>
    <t>6 Month Post Treatment - CONTROL</t>
  </si>
  <si>
    <t>6 Month Post Treatment - PATCH</t>
  </si>
  <si>
    <t>Baseline (n=14)</t>
  </si>
  <si>
    <t>1-month post Myocardial Infarction (n=14)</t>
  </si>
  <si>
    <t>Patch (n=8)</t>
  </si>
  <si>
    <t>Left Ventricular Parameters</t>
  </si>
  <si>
    <t>Left Ventricular Myocardial Mass</t>
  </si>
  <si>
    <t>Right Ventricular Parameters</t>
  </si>
  <si>
    <t>Statistics calculated in Sigma Plot</t>
  </si>
  <si>
    <t>LV Myocard Mass ED (g) *</t>
  </si>
  <si>
    <t>*shaded values used in LV Mass:Vol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</si>
</sst>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lightGray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6">
    <xf numFmtId="0" fontId="0" fillId="0" borderId="0"/>
    <xf numFmtId="0" fontId="4" fillId="0" borderId="0"/>
    <xf numFmtId="0" fontId="3" fillId="0" borderId="0"/>
    <xf numFmtId="0" fontId="9" fillId="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9" fillId="0" borderId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</cellStyleXfs>
  <cellXfs count="156">
    <xf numFmtId="0" fontId="0" fillId="0" borderId="0" xfId="0"/>
    <xf numFmtId="0" fontId="4" fillId="0" borderId="0" xfId="1"/>
    <xf numFmtId="0" fontId="4" fillId="0" borderId="0" xfId="1" applyAlignment="1">
      <alignment horizontal="center"/>
    </xf>
    <xf numFmtId="0" fontId="7" fillId="0" borderId="0" xfId="1" applyFont="1"/>
    <xf numFmtId="0" fontId="8" fillId="0" borderId="0" xfId="1" applyFont="1"/>
    <xf numFmtId="0" fontId="6" fillId="0" borderId="0" xfId="1" applyFont="1"/>
    <xf numFmtId="0" fontId="7" fillId="0" borderId="0" xfId="2" applyFont="1"/>
    <xf numFmtId="0" fontId="6" fillId="0" borderId="0" xfId="2" applyFont="1"/>
    <xf numFmtId="0" fontId="6" fillId="0" borderId="0" xfId="2" applyFont="1" applyAlignment="1">
      <alignment horizontal="center"/>
    </xf>
    <xf numFmtId="0" fontId="3" fillId="0" borderId="0" xfId="2"/>
    <xf numFmtId="0" fontId="3" fillId="0" borderId="0" xfId="2" applyAlignment="1">
      <alignment horizontal="center"/>
    </xf>
    <xf numFmtId="0" fontId="3" fillId="7" borderId="0" xfId="2" applyFill="1"/>
    <xf numFmtId="2" fontId="6" fillId="0" borderId="0" xfId="2" applyNumberFormat="1" applyFont="1" applyAlignment="1">
      <alignment horizontal="center"/>
    </xf>
    <xf numFmtId="2" fontId="3" fillId="0" borderId="0" xfId="2" applyNumberFormat="1" applyAlignment="1">
      <alignment horizontal="center"/>
    </xf>
    <xf numFmtId="0" fontId="3" fillId="7" borderId="0" xfId="2" applyFill="1" applyAlignment="1">
      <alignment horizontal="center"/>
    </xf>
    <xf numFmtId="0" fontId="6" fillId="7" borderId="0" xfId="2" applyFont="1" applyFill="1" applyAlignment="1">
      <alignment horizontal="center"/>
    </xf>
    <xf numFmtId="0" fontId="6" fillId="0" borderId="0" xfId="5" applyFont="1"/>
    <xf numFmtId="2" fontId="3" fillId="0" borderId="0" xfId="5" applyNumberFormat="1" applyAlignment="1">
      <alignment horizontal="center"/>
    </xf>
    <xf numFmtId="0" fontId="3" fillId="8" borderId="0" xfId="2" applyFill="1"/>
    <xf numFmtId="2" fontId="3" fillId="8" borderId="0" xfId="2" quotePrefix="1" applyNumberFormat="1" applyFill="1" applyAlignment="1">
      <alignment horizontal="center"/>
    </xf>
    <xf numFmtId="2" fontId="6" fillId="8" borderId="0" xfId="2" applyNumberFormat="1" applyFont="1" applyFill="1" applyAlignment="1">
      <alignment horizontal="center"/>
    </xf>
    <xf numFmtId="0" fontId="3" fillId="8" borderId="0" xfId="2" applyFill="1" applyAlignment="1">
      <alignment horizontal="center"/>
    </xf>
    <xf numFmtId="0" fontId="7" fillId="0" borderId="0" xfId="2" applyFont="1" applyAlignment="1">
      <alignment horizontal="center"/>
    </xf>
    <xf numFmtId="0" fontId="6" fillId="0" borderId="0" xfId="4" applyFont="1"/>
    <xf numFmtId="2" fontId="3" fillId="0" borderId="0" xfId="4" applyNumberFormat="1"/>
    <xf numFmtId="2" fontId="3" fillId="0" borderId="0" xfId="14" applyNumberFormat="1" applyFill="1" applyBorder="1" applyAlignment="1">
      <alignment horizontal="center"/>
    </xf>
    <xf numFmtId="2" fontId="3" fillId="0" borderId="0" xfId="14" applyNumberFormat="1" applyFill="1" applyBorder="1"/>
    <xf numFmtId="2" fontId="3" fillId="8" borderId="0" xfId="14" applyNumberFormat="1" applyFill="1" applyBorder="1" applyAlignment="1">
      <alignment horizontal="center"/>
    </xf>
    <xf numFmtId="2" fontId="4" fillId="0" borderId="0" xfId="1" applyNumberFormat="1" applyAlignment="1">
      <alignment horizontal="center"/>
    </xf>
    <xf numFmtId="2" fontId="3" fillId="0" borderId="0" xfId="4" applyNumberFormat="1" applyAlignment="1">
      <alignment horizontal="right"/>
    </xf>
    <xf numFmtId="2" fontId="3" fillId="0" borderId="0" xfId="2" applyNumberFormat="1" applyAlignment="1">
      <alignment horizontal="right"/>
    </xf>
    <xf numFmtId="2" fontId="3" fillId="0" borderId="0" xfId="4" quotePrefix="1" applyNumberFormat="1" applyAlignment="1">
      <alignment horizontal="right"/>
    </xf>
    <xf numFmtId="0" fontId="3" fillId="0" borderId="0" xfId="16"/>
    <xf numFmtId="0" fontId="6" fillId="0" borderId="0" xfId="16" applyFont="1"/>
    <xf numFmtId="0" fontId="3" fillId="0" borderId="0" xfId="16" applyAlignment="1">
      <alignment horizontal="center"/>
    </xf>
    <xf numFmtId="0" fontId="10" fillId="0" borderId="0" xfId="2" applyFont="1"/>
    <xf numFmtId="0" fontId="10" fillId="0" borderId="0" xfId="2" applyFont="1" applyAlignment="1">
      <alignment horizontal="center"/>
    </xf>
    <xf numFmtId="2" fontId="3" fillId="0" borderId="0" xfId="2" applyNumberFormat="1"/>
    <xf numFmtId="164" fontId="3" fillId="0" borderId="0" xfId="2" applyNumberFormat="1" applyAlignment="1">
      <alignment horizontal="center"/>
    </xf>
    <xf numFmtId="2" fontId="3" fillId="0" borderId="0" xfId="16" applyNumberFormat="1" applyAlignment="1">
      <alignment horizontal="center"/>
    </xf>
    <xf numFmtId="2" fontId="6" fillId="0" borderId="0" xfId="14" applyNumberFormat="1" applyFont="1" applyFill="1" applyBorder="1" applyAlignment="1">
      <alignment horizontal="center"/>
    </xf>
    <xf numFmtId="0" fontId="10" fillId="0" borderId="0" xfId="16" applyFont="1"/>
    <xf numFmtId="0" fontId="9" fillId="0" borderId="0" xfId="19"/>
    <xf numFmtId="0" fontId="9" fillId="0" borderId="1" xfId="19" applyBorder="1"/>
    <xf numFmtId="0" fontId="6" fillId="0" borderId="1" xfId="19" applyFont="1" applyBorder="1" applyAlignment="1">
      <alignment horizontal="center"/>
    </xf>
    <xf numFmtId="0" fontId="6" fillId="0" borderId="1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4" xfId="2" applyFont="1" applyBorder="1"/>
    <xf numFmtId="0" fontId="9" fillId="0" borderId="0" xfId="19" applyAlignment="1">
      <alignment horizontal="center"/>
    </xf>
    <xf numFmtId="0" fontId="6" fillId="0" borderId="1" xfId="19" applyFont="1" applyBorder="1"/>
    <xf numFmtId="165" fontId="6" fillId="0" borderId="3" xfId="2" applyNumberFormat="1" applyFont="1" applyBorder="1" applyAlignment="1">
      <alignment horizontal="center"/>
    </xf>
    <xf numFmtId="0" fontId="9" fillId="0" borderId="4" xfId="19" applyBorder="1"/>
    <xf numFmtId="0" fontId="9" fillId="0" borderId="2" xfId="19" applyBorder="1"/>
    <xf numFmtId="165" fontId="9" fillId="0" borderId="3" xfId="19" applyNumberFormat="1" applyBorder="1"/>
    <xf numFmtId="165" fontId="9" fillId="0" borderId="3" xfId="19" applyNumberFormat="1" applyBorder="1" applyAlignment="1">
      <alignment horizontal="center"/>
    </xf>
    <xf numFmtId="0" fontId="6" fillId="0" borderId="1" xfId="2" applyFont="1" applyBorder="1"/>
    <xf numFmtId="2" fontId="6" fillId="0" borderId="1" xfId="2" applyNumberFormat="1" applyFont="1" applyBorder="1" applyAlignment="1">
      <alignment horizontal="center"/>
    </xf>
    <xf numFmtId="2" fontId="6" fillId="0" borderId="2" xfId="2" applyNumberFormat="1" applyFont="1" applyBorder="1" applyAlignment="1">
      <alignment horizontal="center"/>
    </xf>
    <xf numFmtId="0" fontId="6" fillId="7" borderId="3" xfId="2" applyFont="1" applyFill="1" applyBorder="1" applyAlignment="1">
      <alignment horizontal="center"/>
    </xf>
    <xf numFmtId="2" fontId="6" fillId="0" borderId="4" xfId="2" applyNumberFormat="1" applyFont="1" applyBorder="1" applyAlignment="1">
      <alignment horizontal="center"/>
    </xf>
    <xf numFmtId="1" fontId="6" fillId="0" borderId="1" xfId="2" applyNumberFormat="1" applyFont="1" applyBorder="1" applyAlignment="1">
      <alignment horizontal="center"/>
    </xf>
    <xf numFmtId="0" fontId="3" fillId="0" borderId="3" xfId="2" applyBorder="1" applyAlignment="1">
      <alignment horizontal="center"/>
    </xf>
    <xf numFmtId="165" fontId="6" fillId="7" borderId="3" xfId="2" applyNumberFormat="1" applyFont="1" applyFill="1" applyBorder="1" applyAlignment="1">
      <alignment horizontal="center"/>
    </xf>
    <xf numFmtId="164" fontId="3" fillId="0" borderId="3" xfId="2" applyNumberFormat="1" applyBorder="1" applyAlignment="1">
      <alignment horizontal="center"/>
    </xf>
    <xf numFmtId="0" fontId="3" fillId="0" borderId="0" xfId="22" applyFill="1" applyBorder="1"/>
    <xf numFmtId="0" fontId="3" fillId="0" borderId="0" xfId="23" applyFill="1" applyBorder="1"/>
    <xf numFmtId="0" fontId="3" fillId="0" borderId="0" xfId="24" applyFill="1" applyBorder="1"/>
    <xf numFmtId="0" fontId="3" fillId="0" borderId="0" xfId="25" applyFill="1" applyBorder="1"/>
    <xf numFmtId="0" fontId="11" fillId="0" borderId="0" xfId="2" applyFont="1"/>
    <xf numFmtId="0" fontId="2" fillId="0" borderId="0" xfId="1" applyFont="1"/>
    <xf numFmtId="166" fontId="6" fillId="0" borderId="0" xfId="2" applyNumberFormat="1" applyFont="1" applyAlignment="1">
      <alignment horizontal="center"/>
    </xf>
    <xf numFmtId="166" fontId="6" fillId="8" borderId="0" xfId="2" applyNumberFormat="1" applyFont="1" applyFill="1" applyAlignment="1">
      <alignment horizontal="center"/>
    </xf>
    <xf numFmtId="166" fontId="3" fillId="0" borderId="0" xfId="2" applyNumberFormat="1" applyAlignment="1">
      <alignment horizontal="center"/>
    </xf>
    <xf numFmtId="166" fontId="3" fillId="0" borderId="0" xfId="3" applyNumberFormat="1" applyFont="1" applyFill="1" applyBorder="1" applyAlignment="1">
      <alignment horizontal="center"/>
    </xf>
    <xf numFmtId="166" fontId="3" fillId="0" borderId="0" xfId="4" applyNumberFormat="1" applyAlignment="1">
      <alignment horizontal="center"/>
    </xf>
    <xf numFmtId="166" fontId="3" fillId="0" borderId="0" xfId="5" applyNumberFormat="1" applyAlignment="1">
      <alignment horizontal="center"/>
    </xf>
    <xf numFmtId="166" fontId="9" fillId="0" borderId="0" xfId="3" applyNumberFormat="1" applyFill="1" applyBorder="1" applyAlignment="1">
      <alignment horizontal="center"/>
    </xf>
    <xf numFmtId="166" fontId="3" fillId="0" borderId="0" xfId="6" applyNumberFormat="1" applyAlignment="1">
      <alignment horizontal="center"/>
    </xf>
    <xf numFmtId="166" fontId="3" fillId="8" borderId="0" xfId="2" quotePrefix="1" applyNumberFormat="1" applyFill="1" applyAlignment="1">
      <alignment horizontal="center"/>
    </xf>
    <xf numFmtId="166" fontId="3" fillId="8" borderId="0" xfId="3" applyNumberFormat="1" applyFont="1" applyFill="1" applyBorder="1" applyAlignment="1">
      <alignment horizontal="center"/>
    </xf>
    <xf numFmtId="166" fontId="3" fillId="8" borderId="0" xfId="2" applyNumberFormat="1" applyFill="1" applyAlignment="1">
      <alignment horizontal="center"/>
    </xf>
    <xf numFmtId="166" fontId="3" fillId="8" borderId="0" xfId="4" applyNumberFormat="1" applyFill="1" applyAlignment="1">
      <alignment horizontal="center"/>
    </xf>
    <xf numFmtId="166" fontId="3" fillId="0" borderId="0" xfId="12" applyNumberFormat="1" applyFill="1" applyBorder="1" applyAlignment="1">
      <alignment horizontal="center"/>
    </xf>
    <xf numFmtId="166" fontId="3" fillId="0" borderId="0" xfId="13" applyNumberFormat="1" applyFill="1" applyBorder="1" applyAlignment="1">
      <alignment horizontal="center"/>
    </xf>
    <xf numFmtId="166" fontId="3" fillId="0" borderId="0" xfId="14" applyNumberFormat="1" applyFill="1" applyBorder="1" applyAlignment="1">
      <alignment horizontal="center"/>
    </xf>
    <xf numFmtId="166" fontId="0" fillId="0" borderId="0" xfId="12" applyNumberFormat="1" applyFont="1" applyFill="1" applyBorder="1" applyAlignment="1">
      <alignment horizontal="center"/>
    </xf>
    <xf numFmtId="166" fontId="3" fillId="8" borderId="0" xfId="4" quotePrefix="1" applyNumberFormat="1" applyFill="1" applyAlignment="1">
      <alignment horizontal="center"/>
    </xf>
    <xf numFmtId="166" fontId="3" fillId="8" borderId="0" xfId="12" applyNumberFormat="1" applyFill="1" applyBorder="1" applyAlignment="1">
      <alignment horizontal="center"/>
    </xf>
    <xf numFmtId="166" fontId="3" fillId="8" borderId="0" xfId="13" applyNumberFormat="1" applyFill="1" applyBorder="1" applyAlignment="1">
      <alignment horizontal="center"/>
    </xf>
    <xf numFmtId="166" fontId="3" fillId="8" borderId="0" xfId="14" applyNumberFormat="1" applyFill="1" applyBorder="1" applyAlignment="1">
      <alignment horizontal="center"/>
    </xf>
    <xf numFmtId="0" fontId="6" fillId="0" borderId="5" xfId="2" applyFont="1" applyBorder="1"/>
    <xf numFmtId="0" fontId="6" fillId="0" borderId="5" xfId="2" applyFont="1" applyBorder="1" applyAlignment="1">
      <alignment horizontal="center"/>
    </xf>
    <xf numFmtId="0" fontId="3" fillId="0" borderId="5" xfId="2" applyBorder="1"/>
    <xf numFmtId="0" fontId="6" fillId="0" borderId="6" xfId="2" applyFont="1" applyBorder="1"/>
    <xf numFmtId="0" fontId="6" fillId="0" borderId="6" xfId="2" applyFont="1" applyBorder="1" applyAlignment="1">
      <alignment horizontal="center"/>
    </xf>
    <xf numFmtId="0" fontId="15" fillId="0" borderId="0" xfId="2" applyFont="1" applyAlignment="1">
      <alignment horizontal="center"/>
    </xf>
    <xf numFmtId="2" fontId="12" fillId="0" borderId="0" xfId="2" applyNumberFormat="1" applyFont="1" applyAlignment="1">
      <alignment horizontal="center"/>
    </xf>
    <xf numFmtId="0" fontId="12" fillId="0" borderId="0" xfId="16" applyFont="1"/>
    <xf numFmtId="0" fontId="12" fillId="0" borderId="0" xfId="1" applyFont="1"/>
    <xf numFmtId="0" fontId="12" fillId="0" borderId="0" xfId="2" applyFont="1"/>
    <xf numFmtId="0" fontId="15" fillId="0" borderId="6" xfId="2" applyFont="1" applyBorder="1" applyAlignment="1">
      <alignment horizontal="center"/>
    </xf>
    <xf numFmtId="2" fontId="12" fillId="0" borderId="0" xfId="16" applyNumberFormat="1" applyFont="1" applyAlignment="1">
      <alignment horizontal="center"/>
    </xf>
    <xf numFmtId="2" fontId="15" fillId="0" borderId="0" xfId="2" applyNumberFormat="1" applyFont="1" applyAlignment="1">
      <alignment horizontal="center"/>
    </xf>
    <xf numFmtId="0" fontId="12" fillId="0" borderId="0" xfId="2" applyFont="1" applyAlignment="1">
      <alignment horizontal="center"/>
    </xf>
    <xf numFmtId="2" fontId="12" fillId="0" borderId="0" xfId="1" applyNumberFormat="1" applyFont="1" applyAlignment="1">
      <alignment horizontal="center"/>
    </xf>
    <xf numFmtId="0" fontId="16" fillId="0" borderId="0" xfId="0" applyFont="1"/>
    <xf numFmtId="166" fontId="12" fillId="0" borderId="0" xfId="2" quotePrefix="1" applyNumberFormat="1" applyFont="1" applyAlignment="1">
      <alignment horizontal="center"/>
    </xf>
    <xf numFmtId="166" fontId="12" fillId="0" borderId="0" xfId="3" applyNumberFormat="1" applyFont="1" applyFill="1" applyBorder="1" applyAlignment="1">
      <alignment horizontal="center"/>
    </xf>
    <xf numFmtId="166" fontId="12" fillId="0" borderId="0" xfId="2" applyNumberFormat="1" applyFont="1" applyAlignment="1">
      <alignment horizontal="center"/>
    </xf>
    <xf numFmtId="166" fontId="12" fillId="0" borderId="0" xfId="4" applyNumberFormat="1" applyFont="1" applyAlignment="1">
      <alignment horizontal="center"/>
    </xf>
    <xf numFmtId="166" fontId="12" fillId="0" borderId="0" xfId="17" applyNumberFormat="1" applyFont="1" applyFill="1" applyBorder="1" applyAlignment="1">
      <alignment horizontal="center"/>
    </xf>
    <xf numFmtId="166" fontId="3" fillId="0" borderId="0" xfId="2" quotePrefix="1" applyNumberFormat="1" applyAlignment="1">
      <alignment horizontal="center"/>
    </xf>
    <xf numFmtId="166" fontId="12" fillId="0" borderId="0" xfId="4" quotePrefix="1" applyNumberFormat="1" applyFont="1" applyAlignment="1">
      <alignment horizontal="center"/>
    </xf>
    <xf numFmtId="166" fontId="12" fillId="0" borderId="0" xfId="12" applyNumberFormat="1" applyFont="1" applyFill="1" applyBorder="1" applyAlignment="1">
      <alignment horizontal="center"/>
    </xf>
    <xf numFmtId="166" fontId="12" fillId="0" borderId="0" xfId="13" applyNumberFormat="1" applyFont="1" applyFill="1" applyBorder="1" applyAlignment="1">
      <alignment horizontal="center"/>
    </xf>
    <xf numFmtId="166" fontId="15" fillId="0" borderId="0" xfId="4" applyNumberFormat="1" applyFont="1" applyAlignment="1">
      <alignment horizontal="center"/>
    </xf>
    <xf numFmtId="166" fontId="12" fillId="0" borderId="0" xfId="14" applyNumberFormat="1" applyFont="1" applyFill="1" applyBorder="1" applyAlignment="1">
      <alignment horizontal="center"/>
    </xf>
    <xf numFmtId="166" fontId="15" fillId="0" borderId="0" xfId="2" applyNumberFormat="1" applyFont="1" applyAlignment="1">
      <alignment horizontal="center"/>
    </xf>
    <xf numFmtId="0" fontId="2" fillId="0" borderId="0" xfId="2" applyFont="1" applyAlignment="1">
      <alignment horizontal="center"/>
    </xf>
    <xf numFmtId="0" fontId="4" fillId="0" borderId="5" xfId="1" applyBorder="1"/>
    <xf numFmtId="0" fontId="7" fillId="0" borderId="5" xfId="1" applyFont="1" applyBorder="1"/>
    <xf numFmtId="0" fontId="3" fillId="0" borderId="0" xfId="21"/>
    <xf numFmtId="0" fontId="13" fillId="0" borderId="0" xfId="2" applyFont="1" applyAlignment="1">
      <alignment horizontal="center"/>
    </xf>
    <xf numFmtId="166" fontId="3" fillId="0" borderId="0" xfId="21" applyNumberFormat="1"/>
    <xf numFmtId="166" fontId="3" fillId="0" borderId="0" xfId="22" applyNumberFormat="1" applyFill="1" applyBorder="1"/>
    <xf numFmtId="166" fontId="3" fillId="0" borderId="0" xfId="23" applyNumberFormat="1" applyFill="1" applyBorder="1"/>
    <xf numFmtId="166" fontId="3" fillId="0" borderId="0" xfId="24" applyNumberFormat="1" applyFill="1" applyBorder="1"/>
    <xf numFmtId="166" fontId="3" fillId="0" borderId="0" xfId="25" applyNumberFormat="1" applyFill="1" applyBorder="1"/>
    <xf numFmtId="166" fontId="12" fillId="0" borderId="0" xfId="21" applyNumberFormat="1" applyFont="1" applyAlignment="1">
      <alignment horizontal="right" vertical="center"/>
    </xf>
    <xf numFmtId="0" fontId="5" fillId="0" borderId="0" xfId="2" applyFont="1" applyAlignment="1">
      <alignment horizontal="center"/>
    </xf>
    <xf numFmtId="164" fontId="5" fillId="0" borderId="0" xfId="2" applyNumberFormat="1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0" xfId="2" applyFont="1" applyAlignment="1">
      <alignment horizontal="right"/>
    </xf>
    <xf numFmtId="0" fontId="14" fillId="0" borderId="0" xfId="2" applyFont="1"/>
    <xf numFmtId="0" fontId="11" fillId="0" borderId="0" xfId="2" applyFont="1" applyAlignment="1">
      <alignment horizontal="center"/>
    </xf>
    <xf numFmtId="166" fontId="1" fillId="0" borderId="0" xfId="2" applyNumberFormat="1" applyFont="1" applyAlignment="1">
      <alignment horizontal="left"/>
    </xf>
    <xf numFmtId="0" fontId="1" fillId="8" borderId="0" xfId="2" applyFont="1" applyFill="1"/>
    <xf numFmtId="0" fontId="6" fillId="0" borderId="0" xfId="2" applyFont="1" applyAlignment="1">
      <alignment horizontal="center"/>
    </xf>
    <xf numFmtId="0" fontId="6" fillId="0" borderId="5" xfId="2" applyFont="1" applyBorder="1" applyAlignment="1">
      <alignment horizontal="center"/>
    </xf>
    <xf numFmtId="0" fontId="15" fillId="0" borderId="5" xfId="2" applyFont="1" applyBorder="1" applyAlignment="1">
      <alignment horizontal="center"/>
    </xf>
    <xf numFmtId="0" fontId="15" fillId="0" borderId="0" xfId="2" applyFont="1" applyAlignment="1">
      <alignment horizontal="center"/>
    </xf>
    <xf numFmtId="0" fontId="6" fillId="7" borderId="0" xfId="2" applyFont="1" applyFill="1" applyAlignment="1">
      <alignment horizontal="center"/>
    </xf>
    <xf numFmtId="0" fontId="6" fillId="0" borderId="1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5" fillId="0" borderId="0" xfId="1" applyFont="1"/>
    <xf numFmtId="0" fontId="15" fillId="7" borderId="0" xfId="2" applyFont="1" applyFill="1" applyAlignment="1">
      <alignment horizontal="center"/>
    </xf>
    <xf numFmtId="0" fontId="15" fillId="0" borderId="0" xfId="2" applyFont="1"/>
    <xf numFmtId="164" fontId="12" fillId="0" borderId="0" xfId="2" applyNumberFormat="1" applyFont="1" applyAlignment="1">
      <alignment horizontal="center"/>
    </xf>
    <xf numFmtId="0" fontId="17" fillId="0" borderId="0" xfId="2" applyFont="1"/>
    <xf numFmtId="0" fontId="12" fillId="0" borderId="0" xfId="13" applyFont="1" applyFill="1" applyBorder="1" applyAlignment="1">
      <alignment horizontal="center"/>
    </xf>
    <xf numFmtId="0" fontId="17" fillId="0" borderId="0" xfId="2" applyFont="1" applyAlignment="1">
      <alignment horizontal="center"/>
    </xf>
    <xf numFmtId="0" fontId="15" fillId="0" borderId="0" xfId="5" applyFont="1"/>
  </cellXfs>
  <cellStyles count="26">
    <cellStyle name="20% - Accent2 2 4" xfId="3" xr:uid="{B9B9389E-AC6F-48DC-A0E0-C8AF1BC56CC4}"/>
    <cellStyle name="20% - Accent2 2 5 2 2" xfId="22" xr:uid="{69AAAE29-791F-4254-A8D9-54FFBF2D9358}"/>
    <cellStyle name="20% - Accent2 2 5 2 3" xfId="8" xr:uid="{C87D05AC-B00A-4817-AF50-572D897C9404}"/>
    <cellStyle name="20% - Accent4 2 4 2" xfId="12" xr:uid="{16D596F2-E15A-484B-83A0-190604AB1006}"/>
    <cellStyle name="20% - Accent4 2 4 3 2" xfId="23" xr:uid="{F399EE2D-8820-4631-B448-FF198E7878C2}"/>
    <cellStyle name="20% - Accent4 2 4 3 3" xfId="9" xr:uid="{45D5F4D2-5FD2-4D6F-AFDD-B79CA96D2EE4}"/>
    <cellStyle name="20% - Accent5 2 4 2" xfId="14" xr:uid="{7B40F4A9-B325-4C61-8F91-36BD0D2DE801}"/>
    <cellStyle name="20% - Accent5 2 4 3 2" xfId="25" xr:uid="{50B8FC1C-0178-4669-9B7F-8F4873855544}"/>
    <cellStyle name="20% - Accent5 2 4 3 3" xfId="11" xr:uid="{A6B2D111-2A38-449C-857D-5BDEC57B6309}"/>
    <cellStyle name="20% - Accent6 2 4 2 2 2" xfId="17" xr:uid="{F8AB39BA-C8FC-494A-BE13-409CCA7B8965}"/>
    <cellStyle name="20% - Accent6 2 5 2 3" xfId="18" xr:uid="{87E4DB2D-426D-4A42-BB58-B1F39FD3FF8C}"/>
    <cellStyle name="40% - Accent3 2 4 2 2" xfId="13" xr:uid="{DA8C907F-8994-4C63-9A29-90C386C5B71F}"/>
    <cellStyle name="40% - Accent3 2 5 2 2" xfId="24" xr:uid="{1B8009A1-2CCF-4812-9042-46A809AE50DA}"/>
    <cellStyle name="40% - Accent3 2 5 2 3" xfId="10" xr:uid="{9F6DF367-993A-44B3-8AC8-BF9FF0DB3021}"/>
    <cellStyle name="Normal" xfId="0" builtinId="0"/>
    <cellStyle name="Normal 2" xfId="19" xr:uid="{0B6F5F18-9C9A-4377-AE62-1A57D54B7715}"/>
    <cellStyle name="Normal 2 2 3 2 2" xfId="1" xr:uid="{27F809B8-4C85-4CAA-91D8-EAB93500211C}"/>
    <cellStyle name="Normal 2 2 3 2 2 2" xfId="16" xr:uid="{79E164DB-BCFA-443F-87A7-356186265D9C}"/>
    <cellStyle name="Normal 2 3 2 2 2" xfId="4" xr:uid="{83DDE188-37D3-4196-90B4-F2344E71A795}"/>
    <cellStyle name="Normal 2 3 3" xfId="15" xr:uid="{F033399A-CF38-42D5-AB67-29FF4D1999FF}"/>
    <cellStyle name="Normal 2 4 2 2" xfId="21" xr:uid="{74F864E4-001D-4EDC-8628-10D2B7748DF9}"/>
    <cellStyle name="Normal 2 4 2 3" xfId="7" xr:uid="{793C5812-4EF6-4FBC-AEDF-110E2A2DB38D}"/>
    <cellStyle name="Normal 2 4 2 4" xfId="6" xr:uid="{E914F115-D42C-4C2F-8789-A78DED0721E1}"/>
    <cellStyle name="Normal 3" xfId="5" xr:uid="{2BCD2099-58CB-4290-9F7D-1526B87DA408}"/>
    <cellStyle name="Normal 3 4" xfId="20" xr:uid="{D07897EC-2083-4AC4-B38C-EAC71F099716}"/>
    <cellStyle name="Normal 5 2 2 2" xfId="2" xr:uid="{FFAC9407-808A-4641-BE95-B376ECD64E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0</xdr:colOff>
          <xdr:row>6</xdr:row>
          <xdr:rowOff>0</xdr:rowOff>
        </xdr:from>
        <xdr:to>
          <xdr:col>61</xdr:col>
          <xdr:colOff>171450</xdr:colOff>
          <xdr:row>18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238125</xdr:colOff>
          <xdr:row>18</xdr:row>
          <xdr:rowOff>95250</xdr:rowOff>
        </xdr:from>
        <xdr:to>
          <xdr:col>72</xdr:col>
          <xdr:colOff>66675</xdr:colOff>
          <xdr:row>31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276225</xdr:colOff>
          <xdr:row>3</xdr:row>
          <xdr:rowOff>209550</xdr:rowOff>
        </xdr:from>
        <xdr:to>
          <xdr:col>72</xdr:col>
          <xdr:colOff>247650</xdr:colOff>
          <xdr:row>17</xdr:row>
          <xdr:rowOff>19050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AC038-C56D-464F-9422-D6B11D3ABE31}">
  <dimension ref="B1:AV47"/>
  <sheetViews>
    <sheetView zoomScale="93" zoomScaleNormal="93" workbookViewId="0">
      <selection activeCell="S28" sqref="S28"/>
    </sheetView>
  </sheetViews>
  <sheetFormatPr defaultRowHeight="15.75" x14ac:dyDescent="0.25"/>
  <cols>
    <col min="2" max="2" width="50.875" bestFit="1" customWidth="1"/>
  </cols>
  <sheetData>
    <row r="1" spans="2:48" s="1" customFormat="1" ht="15" x14ac:dyDescent="0.25">
      <c r="Z1" s="2"/>
    </row>
    <row r="2" spans="2:48" s="1" customFormat="1" ht="19.5" thickBot="1" x14ac:dyDescent="0.35">
      <c r="B2" s="3" t="s">
        <v>62</v>
      </c>
      <c r="C2" s="3" t="s">
        <v>81</v>
      </c>
      <c r="H2" s="122" t="s">
        <v>0</v>
      </c>
      <c r="I2" s="121"/>
      <c r="J2" s="121"/>
      <c r="K2" s="121"/>
      <c r="L2" s="121"/>
      <c r="N2" s="4" t="s">
        <v>63</v>
      </c>
      <c r="AI2" s="2"/>
      <c r="AV2" s="5"/>
    </row>
    <row r="3" spans="2:48" s="1" customFormat="1" ht="15" x14ac:dyDescent="0.25">
      <c r="B3" s="71"/>
      <c r="Z3" s="5" t="s">
        <v>84</v>
      </c>
      <c r="AI3" s="2"/>
    </row>
    <row r="4" spans="2:48" s="1" customFormat="1" ht="18.75" x14ac:dyDescent="0.3">
      <c r="B4" s="6" t="s">
        <v>74</v>
      </c>
      <c r="AI4" s="2"/>
    </row>
    <row r="5" spans="2:48" s="9" customFormat="1" thickBot="1" x14ac:dyDescent="0.3">
      <c r="B5" s="94"/>
      <c r="C5" s="140" t="s">
        <v>64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92"/>
      <c r="P5" s="92"/>
      <c r="Q5" s="92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8" t="s">
        <v>3</v>
      </c>
      <c r="AG5" s="8" t="s">
        <v>3</v>
      </c>
      <c r="AI5" s="10"/>
      <c r="AK5" s="8" t="s">
        <v>3</v>
      </c>
    </row>
    <row r="6" spans="2:48" s="9" customFormat="1" thickBot="1" x14ac:dyDescent="0.3">
      <c r="B6" s="92" t="s">
        <v>73</v>
      </c>
      <c r="C6" s="93">
        <v>1279</v>
      </c>
      <c r="D6" s="93">
        <v>1298</v>
      </c>
      <c r="E6" s="93">
        <v>4365</v>
      </c>
      <c r="F6" s="93">
        <v>6608</v>
      </c>
      <c r="G6" s="93">
        <v>8186</v>
      </c>
      <c r="H6" s="93">
        <v>8193</v>
      </c>
      <c r="I6" s="93">
        <v>1121</v>
      </c>
      <c r="J6" s="93">
        <v>1122</v>
      </c>
      <c r="K6" s="93">
        <v>5180</v>
      </c>
      <c r="L6" s="93">
        <v>5233</v>
      </c>
      <c r="M6" s="93">
        <v>7705</v>
      </c>
      <c r="N6" s="93">
        <v>5179</v>
      </c>
      <c r="O6" s="93"/>
      <c r="P6" s="93" t="s">
        <v>4</v>
      </c>
      <c r="Q6" s="93" t="s">
        <v>5</v>
      </c>
      <c r="R6" s="8"/>
      <c r="S6" s="8"/>
      <c r="T6" s="8"/>
      <c r="U6" s="8"/>
      <c r="V6" s="8"/>
      <c r="W6" s="8"/>
      <c r="X6" s="8"/>
      <c r="Y6" s="8"/>
      <c r="Z6" s="8"/>
      <c r="AA6" s="8"/>
      <c r="AC6" s="8" t="s">
        <v>68</v>
      </c>
      <c r="AG6" s="8" t="s">
        <v>71</v>
      </c>
      <c r="AI6" s="10"/>
      <c r="AK6" s="8" t="s">
        <v>6</v>
      </c>
      <c r="AO6" s="11" t="s">
        <v>7</v>
      </c>
    </row>
    <row r="7" spans="2:48" s="9" customFormat="1" ht="15" x14ac:dyDescent="0.25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C7" s="8"/>
      <c r="AI7" s="10"/>
    </row>
    <row r="8" spans="2:48" s="9" customFormat="1" ht="15" x14ac:dyDescent="0.25">
      <c r="B8" s="7" t="s">
        <v>8</v>
      </c>
      <c r="C8" s="74">
        <v>65.010000000000005</v>
      </c>
      <c r="D8" s="74">
        <v>56.39</v>
      </c>
      <c r="E8" s="75">
        <v>71.72</v>
      </c>
      <c r="F8" s="74">
        <v>63.32</v>
      </c>
      <c r="G8" s="76">
        <v>62.55</v>
      </c>
      <c r="H8" s="76">
        <v>60.18</v>
      </c>
      <c r="I8" s="74">
        <v>62.24</v>
      </c>
      <c r="J8" s="74">
        <v>51.45</v>
      </c>
      <c r="K8" s="74">
        <v>59.52</v>
      </c>
      <c r="L8" s="74">
        <v>52.05</v>
      </c>
      <c r="M8" s="76">
        <v>64.67</v>
      </c>
      <c r="N8" s="74">
        <v>60.25</v>
      </c>
      <c r="O8" s="13"/>
      <c r="P8" s="72">
        <f t="shared" ref="P8:P13" si="0">AVERAGE(C8:N8)</f>
        <v>60.779166666666661</v>
      </c>
      <c r="Q8" s="72">
        <f t="shared" ref="Q8:Q13" si="1">STDEV(C8:N8)/SQRT(COUNT(C8:N8))</f>
        <v>1.6264552729941593</v>
      </c>
      <c r="R8" s="72"/>
      <c r="S8" s="72"/>
      <c r="T8" s="72"/>
      <c r="U8" s="72"/>
      <c r="V8" s="72"/>
      <c r="W8" s="72"/>
      <c r="X8" s="72"/>
      <c r="Y8" s="72"/>
      <c r="Z8" s="7" t="s">
        <v>8</v>
      </c>
      <c r="AA8" s="12"/>
      <c r="AC8" s="10">
        <v>7.2999999999999995E-2</v>
      </c>
      <c r="AG8" s="14">
        <v>3.0000000000000001E-3</v>
      </c>
      <c r="AI8" s="10"/>
      <c r="AK8" s="15" t="s">
        <v>9</v>
      </c>
    </row>
    <row r="9" spans="2:48" s="9" customFormat="1" ht="15" x14ac:dyDescent="0.25">
      <c r="B9" s="7" t="s">
        <v>10</v>
      </c>
      <c r="C9" s="74">
        <v>85.35</v>
      </c>
      <c r="D9" s="74">
        <v>46.93</v>
      </c>
      <c r="E9" s="75">
        <v>53.05</v>
      </c>
      <c r="F9" s="74">
        <v>53.85</v>
      </c>
      <c r="G9" s="76">
        <v>48.48</v>
      </c>
      <c r="H9" s="76">
        <v>58.71</v>
      </c>
      <c r="I9" s="74">
        <v>48.78</v>
      </c>
      <c r="J9" s="74">
        <v>56.32</v>
      </c>
      <c r="K9" s="74">
        <v>51.23</v>
      </c>
      <c r="L9" s="74">
        <v>58.45</v>
      </c>
      <c r="M9" s="76">
        <v>56.92</v>
      </c>
      <c r="N9" s="74">
        <v>58.61</v>
      </c>
      <c r="O9" s="13"/>
      <c r="P9" s="72">
        <f t="shared" si="0"/>
        <v>56.389999999999993</v>
      </c>
      <c r="Q9" s="72">
        <f t="shared" si="1"/>
        <v>2.8968718761220211</v>
      </c>
      <c r="R9" s="72"/>
      <c r="S9" s="72"/>
      <c r="T9" s="72"/>
      <c r="U9" s="72"/>
      <c r="V9" s="72"/>
      <c r="W9" s="72"/>
      <c r="X9" s="72"/>
      <c r="Y9" s="72"/>
      <c r="Z9" s="7" t="s">
        <v>10</v>
      </c>
      <c r="AA9" s="12"/>
      <c r="AC9" s="14" t="s">
        <v>11</v>
      </c>
      <c r="AE9" s="7"/>
      <c r="AG9" s="10" t="s">
        <v>12</v>
      </c>
      <c r="AI9" s="10"/>
      <c r="AK9" s="15" t="s">
        <v>13</v>
      </c>
      <c r="AO9" s="7" t="s">
        <v>14</v>
      </c>
    </row>
    <row r="10" spans="2:48" s="9" customFormat="1" ht="15" x14ac:dyDescent="0.25">
      <c r="B10" s="7" t="s">
        <v>15</v>
      </c>
      <c r="C10" s="74">
        <v>29.86</v>
      </c>
      <c r="D10" s="74">
        <v>20.47</v>
      </c>
      <c r="E10" s="75">
        <v>15</v>
      </c>
      <c r="F10" s="74">
        <v>19.75</v>
      </c>
      <c r="G10" s="76">
        <v>18.16</v>
      </c>
      <c r="H10" s="76">
        <v>23.38</v>
      </c>
      <c r="I10" s="74">
        <v>18.420000000000002</v>
      </c>
      <c r="J10" s="74">
        <v>27.34</v>
      </c>
      <c r="K10" s="74">
        <v>20.74</v>
      </c>
      <c r="L10" s="74">
        <v>28.03</v>
      </c>
      <c r="M10" s="76">
        <v>20.11</v>
      </c>
      <c r="N10" s="74">
        <v>23.29</v>
      </c>
      <c r="O10" s="13"/>
      <c r="P10" s="72">
        <f t="shared" si="0"/>
        <v>22.045833333333334</v>
      </c>
      <c r="Q10" s="72">
        <f t="shared" si="1"/>
        <v>1.2890109306336131</v>
      </c>
      <c r="R10" s="72"/>
      <c r="S10" s="72"/>
      <c r="T10" s="72"/>
      <c r="U10" s="72"/>
      <c r="V10" s="72"/>
      <c r="W10" s="72"/>
      <c r="X10" s="72"/>
      <c r="Y10" s="72"/>
      <c r="Z10" s="7" t="s">
        <v>15</v>
      </c>
      <c r="AA10" s="12"/>
      <c r="AC10" s="14">
        <v>1.73E-4</v>
      </c>
      <c r="AG10" s="14">
        <v>9.6500000000000006E-3</v>
      </c>
      <c r="AI10" s="10"/>
      <c r="AK10" s="15" t="s">
        <v>16</v>
      </c>
    </row>
    <row r="11" spans="2:48" s="9" customFormat="1" x14ac:dyDescent="0.25">
      <c r="B11" s="16" t="s">
        <v>17</v>
      </c>
      <c r="C11" s="77">
        <v>55.49</v>
      </c>
      <c r="D11" s="77">
        <v>26.47</v>
      </c>
      <c r="E11" s="78">
        <v>38.049999999999997</v>
      </c>
      <c r="F11" s="77">
        <v>34.1</v>
      </c>
      <c r="G11" s="79">
        <v>30.33</v>
      </c>
      <c r="H11" s="79">
        <v>35.33</v>
      </c>
      <c r="I11" s="77">
        <v>30.36</v>
      </c>
      <c r="J11" s="77">
        <v>28.98</v>
      </c>
      <c r="K11" s="77">
        <v>30.49</v>
      </c>
      <c r="L11" s="77">
        <v>30.42</v>
      </c>
      <c r="M11" s="79">
        <v>36.81</v>
      </c>
      <c r="N11" s="77">
        <v>35.31</v>
      </c>
      <c r="O11" s="17"/>
      <c r="P11" s="72">
        <f t="shared" si="0"/>
        <v>34.345000000000006</v>
      </c>
      <c r="Q11" s="72">
        <f t="shared" si="1"/>
        <v>2.1706403537791594</v>
      </c>
      <c r="R11" s="72"/>
      <c r="S11" s="72"/>
      <c r="T11" s="72"/>
      <c r="U11" s="72"/>
      <c r="V11" s="72"/>
      <c r="W11" s="72"/>
      <c r="X11" s="72"/>
      <c r="Y11" s="72"/>
      <c r="Z11" s="16" t="s">
        <v>17</v>
      </c>
      <c r="AA11" s="12"/>
      <c r="AC11" s="14" t="s">
        <v>18</v>
      </c>
      <c r="AG11" s="10" t="s">
        <v>19</v>
      </c>
      <c r="AI11" s="10"/>
      <c r="AK11" s="8" t="s">
        <v>20</v>
      </c>
    </row>
    <row r="12" spans="2:48" s="9" customFormat="1" ht="15" x14ac:dyDescent="0.25">
      <c r="B12" s="138" t="s">
        <v>85</v>
      </c>
      <c r="C12" s="80">
        <v>51.27</v>
      </c>
      <c r="D12" s="80">
        <v>68.510000000000005</v>
      </c>
      <c r="E12" s="81">
        <v>70.14</v>
      </c>
      <c r="F12" s="82">
        <v>56.98</v>
      </c>
      <c r="G12" s="83">
        <v>53.29</v>
      </c>
      <c r="H12" s="83">
        <v>58.25</v>
      </c>
      <c r="I12" s="80">
        <v>67.23</v>
      </c>
      <c r="J12" s="80">
        <v>69.23</v>
      </c>
      <c r="K12" s="80">
        <v>67.73</v>
      </c>
      <c r="L12" s="80">
        <v>66</v>
      </c>
      <c r="M12" s="83">
        <v>56.14</v>
      </c>
      <c r="N12" s="80">
        <v>57.92</v>
      </c>
      <c r="O12" s="19"/>
      <c r="P12" s="73">
        <f t="shared" si="0"/>
        <v>61.890833333333326</v>
      </c>
      <c r="Q12" s="73">
        <f t="shared" si="1"/>
        <v>1.981354930624786</v>
      </c>
      <c r="R12" s="72"/>
      <c r="S12" s="137" t="s">
        <v>86</v>
      </c>
      <c r="T12" s="72"/>
      <c r="U12" s="72"/>
      <c r="V12" s="72"/>
      <c r="W12" s="72"/>
      <c r="X12" s="72"/>
      <c r="Y12" s="72"/>
      <c r="Z12" s="18" t="s">
        <v>21</v>
      </c>
      <c r="AA12" s="20"/>
      <c r="AC12" s="10"/>
      <c r="AD12" s="37"/>
      <c r="AG12" s="13"/>
      <c r="AI12" s="10"/>
      <c r="AK12" s="13"/>
    </row>
    <row r="13" spans="2:48" s="9" customFormat="1" ht="15" x14ac:dyDescent="0.25">
      <c r="B13" s="7" t="s">
        <v>22</v>
      </c>
      <c r="C13" s="74">
        <f t="shared" ref="C13:N13" si="2">C12/C9</f>
        <v>0.60070298769771535</v>
      </c>
      <c r="D13" s="74">
        <f t="shared" si="2"/>
        <v>1.4598337950138505</v>
      </c>
      <c r="E13" s="74">
        <f t="shared" si="2"/>
        <v>1.3221489161168709</v>
      </c>
      <c r="F13" s="74">
        <f t="shared" si="2"/>
        <v>1.0581244196843083</v>
      </c>
      <c r="G13" s="74">
        <f t="shared" si="2"/>
        <v>1.0992161716171618</v>
      </c>
      <c r="H13" s="74">
        <f t="shared" si="2"/>
        <v>0.9921648782149548</v>
      </c>
      <c r="I13" s="74">
        <f t="shared" si="2"/>
        <v>1.378228782287823</v>
      </c>
      <c r="J13" s="74">
        <f t="shared" si="2"/>
        <v>1.2292258522727273</v>
      </c>
      <c r="K13" s="74">
        <f t="shared" si="2"/>
        <v>1.3220769080616828</v>
      </c>
      <c r="L13" s="74">
        <f t="shared" si="2"/>
        <v>1.129170230966638</v>
      </c>
      <c r="M13" s="74">
        <f t="shared" si="2"/>
        <v>0.98629655657062543</v>
      </c>
      <c r="N13" s="74">
        <f t="shared" si="2"/>
        <v>0.98822726497184787</v>
      </c>
      <c r="O13" s="13"/>
      <c r="P13" s="72">
        <f t="shared" si="0"/>
        <v>1.1304513969563506</v>
      </c>
      <c r="Q13" s="72">
        <f t="shared" si="1"/>
        <v>6.7424727819709748E-2</v>
      </c>
      <c r="R13" s="72"/>
      <c r="S13" s="72"/>
      <c r="T13" s="72"/>
      <c r="U13" s="72"/>
      <c r="V13" s="72"/>
      <c r="W13" s="72"/>
      <c r="X13" s="72"/>
      <c r="Y13" s="72"/>
      <c r="Z13" s="7" t="s">
        <v>22</v>
      </c>
      <c r="AA13" s="12"/>
      <c r="AC13" s="10">
        <v>0.70399999999999996</v>
      </c>
      <c r="AG13" s="10">
        <v>0.71499999999999997</v>
      </c>
      <c r="AI13" s="10"/>
      <c r="AK13" s="10">
        <v>0.35899999999999999</v>
      </c>
    </row>
    <row r="14" spans="2:48" s="9" customFormat="1" ht="15" x14ac:dyDescent="0.25">
      <c r="B14" s="7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13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12"/>
      <c r="AC14" s="10"/>
      <c r="AG14" s="10"/>
      <c r="AI14" s="10"/>
      <c r="AK14" s="10"/>
    </row>
    <row r="15" spans="2:48" s="1" customFormat="1" ht="18.75" x14ac:dyDescent="0.3">
      <c r="B15" s="6" t="s">
        <v>75</v>
      </c>
      <c r="AI15" s="2"/>
    </row>
    <row r="16" spans="2:48" s="9" customFormat="1" ht="19.5" thickBot="1" x14ac:dyDescent="0.35">
      <c r="C16" s="139" t="s">
        <v>66</v>
      </c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C16" s="8" t="s">
        <v>3</v>
      </c>
      <c r="AG16" s="8" t="s">
        <v>3</v>
      </c>
      <c r="AI16" s="10"/>
      <c r="AJ16" s="8"/>
      <c r="AM16" s="6"/>
      <c r="AN16" s="22"/>
      <c r="AO16" s="6"/>
    </row>
    <row r="17" spans="2:41" s="9" customFormat="1" thickBot="1" x14ac:dyDescent="0.3">
      <c r="B17" s="95" t="s">
        <v>73</v>
      </c>
      <c r="C17" s="96">
        <v>1279</v>
      </c>
      <c r="D17" s="96">
        <v>1298</v>
      </c>
      <c r="E17" s="96">
        <v>4365</v>
      </c>
      <c r="F17" s="96">
        <v>6608</v>
      </c>
      <c r="G17" s="96" t="s">
        <v>27</v>
      </c>
      <c r="H17" s="96">
        <v>8193</v>
      </c>
      <c r="I17" s="96">
        <v>1121</v>
      </c>
      <c r="J17" s="96">
        <v>1122</v>
      </c>
      <c r="K17" s="96">
        <v>5180</v>
      </c>
      <c r="L17" s="96">
        <v>5233</v>
      </c>
      <c r="M17" s="96" t="s">
        <v>28</v>
      </c>
      <c r="N17" s="96">
        <v>5179</v>
      </c>
      <c r="O17" s="96"/>
      <c r="P17" s="96" t="s">
        <v>4</v>
      </c>
      <c r="Q17" s="96" t="s">
        <v>5</v>
      </c>
      <c r="R17" s="8"/>
      <c r="S17" s="8"/>
      <c r="T17" s="8"/>
      <c r="U17" s="8"/>
      <c r="V17" s="8"/>
      <c r="W17" s="8"/>
      <c r="X17" s="8"/>
      <c r="Y17" s="8"/>
      <c r="Z17" s="8"/>
      <c r="AA17" s="8"/>
      <c r="AC17" s="8" t="s">
        <v>69</v>
      </c>
      <c r="AG17" s="8" t="s">
        <v>72</v>
      </c>
      <c r="AI17" s="10"/>
      <c r="AJ17" s="8"/>
      <c r="AN17" s="23"/>
      <c r="AO17" s="23"/>
    </row>
    <row r="18" spans="2:41" s="9" customFormat="1" ht="15" x14ac:dyDescent="0.25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D18" s="8"/>
      <c r="AH18" s="8"/>
      <c r="AI18" s="10"/>
      <c r="AJ18" s="8"/>
      <c r="AN18" s="23"/>
      <c r="AO18" s="23"/>
    </row>
    <row r="19" spans="2:41" s="9" customFormat="1" ht="15" x14ac:dyDescent="0.25">
      <c r="B19" s="7" t="s">
        <v>8</v>
      </c>
      <c r="C19" s="76">
        <v>66</v>
      </c>
      <c r="D19" s="74">
        <v>48.98</v>
      </c>
      <c r="E19" s="74">
        <v>63.02</v>
      </c>
      <c r="F19" s="74">
        <v>24.24</v>
      </c>
      <c r="G19" s="76">
        <v>50.69</v>
      </c>
      <c r="H19" s="76">
        <v>56.56</v>
      </c>
      <c r="I19" s="74">
        <v>59.72</v>
      </c>
      <c r="J19" s="74">
        <v>51.31</v>
      </c>
      <c r="K19" s="84">
        <v>53.95</v>
      </c>
      <c r="L19" s="85">
        <v>45.21</v>
      </c>
      <c r="M19" s="76">
        <v>53.22</v>
      </c>
      <c r="N19" s="86">
        <v>47.23</v>
      </c>
      <c r="O19" s="25"/>
      <c r="P19" s="72">
        <f t="shared" ref="P19:P24" si="3">AVERAGE(C19:N19)</f>
        <v>51.677500000000009</v>
      </c>
      <c r="Q19" s="72">
        <f t="shared" ref="Q19:Q24" si="4">STDEV(C19:N19)/SQRT(COUNT(C19:N19))</f>
        <v>3.0805627498982293</v>
      </c>
      <c r="R19" s="72"/>
      <c r="S19" s="72"/>
      <c r="T19" s="72"/>
      <c r="U19" s="72"/>
      <c r="V19" s="72"/>
      <c r="W19" s="72"/>
      <c r="X19" s="72"/>
      <c r="Y19" s="72"/>
      <c r="Z19" s="7" t="s">
        <v>8</v>
      </c>
      <c r="AA19" s="12"/>
      <c r="AC19" s="10" t="s">
        <v>29</v>
      </c>
      <c r="AG19" s="9">
        <v>0.64100000000000001</v>
      </c>
      <c r="AI19" s="10"/>
      <c r="AJ19" s="10"/>
      <c r="AM19" s="7"/>
      <c r="AN19" s="24"/>
      <c r="AO19" s="24"/>
    </row>
    <row r="20" spans="2:41" s="9" customFormat="1" ht="15" x14ac:dyDescent="0.25">
      <c r="B20" s="7" t="s">
        <v>10</v>
      </c>
      <c r="C20" s="76">
        <v>97.99</v>
      </c>
      <c r="D20" s="74">
        <v>50.12</v>
      </c>
      <c r="E20" s="74">
        <v>67.180000000000007</v>
      </c>
      <c r="F20" s="74">
        <v>79.849999999999994</v>
      </c>
      <c r="G20" s="76">
        <v>71.2</v>
      </c>
      <c r="H20" s="76">
        <v>78.63</v>
      </c>
      <c r="I20" s="74">
        <v>66.38</v>
      </c>
      <c r="J20" s="74">
        <v>66.2</v>
      </c>
      <c r="K20" s="84">
        <v>56.97</v>
      </c>
      <c r="L20" s="85">
        <v>79.03</v>
      </c>
      <c r="M20" s="76">
        <v>63.32</v>
      </c>
      <c r="N20" s="86">
        <v>86.33</v>
      </c>
      <c r="O20" s="25"/>
      <c r="P20" s="72">
        <f t="shared" si="3"/>
        <v>71.933333333333337</v>
      </c>
      <c r="Q20" s="72">
        <f t="shared" si="4"/>
        <v>3.7987741909115007</v>
      </c>
      <c r="R20" s="72"/>
      <c r="S20" s="72"/>
      <c r="T20" s="72"/>
      <c r="U20" s="72"/>
      <c r="V20" s="72"/>
      <c r="W20" s="72"/>
      <c r="X20" s="72"/>
      <c r="Y20" s="72"/>
      <c r="Z20" s="7" t="s">
        <v>10</v>
      </c>
      <c r="AA20" s="12"/>
      <c r="AC20" s="10">
        <v>0.193</v>
      </c>
      <c r="AE20" s="7"/>
      <c r="AG20" s="9">
        <v>0.26800000000000002</v>
      </c>
      <c r="AI20" s="10"/>
      <c r="AJ20" s="10"/>
      <c r="AM20" s="7"/>
      <c r="AN20" s="24"/>
      <c r="AO20" s="24"/>
    </row>
    <row r="21" spans="2:41" s="9" customFormat="1" x14ac:dyDescent="0.25">
      <c r="B21" s="7" t="s">
        <v>15</v>
      </c>
      <c r="C21" s="76">
        <v>33.32</v>
      </c>
      <c r="D21" s="74">
        <v>25.57</v>
      </c>
      <c r="E21" s="74">
        <v>24.85</v>
      </c>
      <c r="F21" s="74">
        <v>60.5</v>
      </c>
      <c r="G21" s="76">
        <v>35.11</v>
      </c>
      <c r="H21" s="76">
        <v>34.15</v>
      </c>
      <c r="I21" s="74">
        <v>26.74</v>
      </c>
      <c r="J21" s="74">
        <v>32.24</v>
      </c>
      <c r="K21" s="87">
        <v>26.23</v>
      </c>
      <c r="L21" s="85">
        <v>43.3</v>
      </c>
      <c r="M21" s="76">
        <v>29.62</v>
      </c>
      <c r="N21" s="86">
        <v>45.55</v>
      </c>
      <c r="O21" s="25"/>
      <c r="P21" s="72">
        <f t="shared" si="3"/>
        <v>34.765000000000008</v>
      </c>
      <c r="Q21" s="72">
        <f t="shared" si="4"/>
        <v>3.0238780789515292</v>
      </c>
      <c r="R21" s="72"/>
      <c r="S21" s="72"/>
      <c r="T21" s="72"/>
      <c r="U21" s="72"/>
      <c r="V21" s="72"/>
      <c r="W21" s="72"/>
      <c r="X21" s="72"/>
      <c r="Y21" s="72"/>
      <c r="Z21" s="7" t="s">
        <v>15</v>
      </c>
      <c r="AA21" s="12"/>
      <c r="AC21" s="10" t="s">
        <v>29</v>
      </c>
      <c r="AG21" s="9">
        <v>0.73599999999999999</v>
      </c>
      <c r="AI21" s="10"/>
      <c r="AJ21" s="10"/>
      <c r="AM21" s="7"/>
      <c r="AN21" s="24"/>
      <c r="AO21" s="24"/>
    </row>
    <row r="22" spans="2:41" s="9" customFormat="1" ht="15" x14ac:dyDescent="0.25">
      <c r="B22" s="16" t="s">
        <v>17</v>
      </c>
      <c r="C22" s="77">
        <v>48.59</v>
      </c>
      <c r="D22" s="77">
        <v>24.55</v>
      </c>
      <c r="E22" s="77">
        <v>42.34</v>
      </c>
      <c r="F22" s="77">
        <v>19.36</v>
      </c>
      <c r="G22" s="79">
        <v>36.090000000000003</v>
      </c>
      <c r="H22" s="79">
        <v>44.47</v>
      </c>
      <c r="I22" s="77">
        <v>66.38</v>
      </c>
      <c r="J22" s="77">
        <v>33.97</v>
      </c>
      <c r="K22" s="84">
        <v>30.74</v>
      </c>
      <c r="L22" s="85">
        <v>35.729999999999997</v>
      </c>
      <c r="M22" s="79">
        <v>33.700000000000003</v>
      </c>
      <c r="N22" s="86">
        <v>40.78</v>
      </c>
      <c r="O22" s="26"/>
      <c r="P22" s="72">
        <f t="shared" si="3"/>
        <v>38.058333333333337</v>
      </c>
      <c r="Q22" s="72">
        <f t="shared" si="4"/>
        <v>3.49301051741151</v>
      </c>
      <c r="R22" s="72"/>
      <c r="S22" s="72"/>
      <c r="T22" s="72"/>
      <c r="U22" s="72"/>
      <c r="V22" s="72"/>
      <c r="W22" s="72"/>
      <c r="X22" s="72"/>
      <c r="Y22" s="72"/>
      <c r="Z22" s="16" t="s">
        <v>17</v>
      </c>
      <c r="AA22" s="12"/>
      <c r="AC22" s="10">
        <v>0.72399999999999998</v>
      </c>
      <c r="AG22" s="9">
        <v>0.22</v>
      </c>
      <c r="AI22" s="10"/>
      <c r="AJ22" s="10"/>
      <c r="AM22" s="7"/>
      <c r="AN22" s="24"/>
      <c r="AO22" s="24"/>
    </row>
    <row r="23" spans="2:41" s="9" customFormat="1" ht="15" x14ac:dyDescent="0.25">
      <c r="B23" s="18" t="s">
        <v>21</v>
      </c>
      <c r="C23" s="88">
        <v>70.63</v>
      </c>
      <c r="D23" s="82">
        <v>72.06</v>
      </c>
      <c r="E23" s="82">
        <v>68.180000000000007</v>
      </c>
      <c r="F23" s="82">
        <v>79.39</v>
      </c>
      <c r="G23" s="83">
        <v>70.91</v>
      </c>
      <c r="H23" s="83">
        <v>60.27</v>
      </c>
      <c r="I23" s="82">
        <v>70.56</v>
      </c>
      <c r="J23" s="80">
        <v>72.27</v>
      </c>
      <c r="K23" s="89">
        <v>76.09</v>
      </c>
      <c r="L23" s="90">
        <v>92.03</v>
      </c>
      <c r="M23" s="83">
        <v>73.819999999999993</v>
      </c>
      <c r="N23" s="91">
        <v>67.14</v>
      </c>
      <c r="O23" s="27"/>
      <c r="P23" s="73">
        <f t="shared" si="3"/>
        <v>72.779166666666669</v>
      </c>
      <c r="Q23" s="73">
        <f t="shared" si="4"/>
        <v>2.2183605256398642</v>
      </c>
      <c r="R23" s="72"/>
      <c r="S23" s="72"/>
      <c r="T23" s="72"/>
      <c r="U23" s="72"/>
      <c r="V23" s="72"/>
      <c r="W23" s="72"/>
      <c r="X23" s="72"/>
      <c r="Y23" s="72"/>
      <c r="Z23" s="18" t="s">
        <v>21</v>
      </c>
      <c r="AA23" s="20"/>
      <c r="AC23" s="10"/>
      <c r="AD23" s="37"/>
      <c r="AG23" s="37"/>
      <c r="AI23" s="10"/>
      <c r="AJ23" s="10"/>
    </row>
    <row r="24" spans="2:41" s="9" customFormat="1" ht="15" x14ac:dyDescent="0.25">
      <c r="B24" s="7" t="s">
        <v>22</v>
      </c>
      <c r="C24" s="74">
        <f t="shared" ref="C24:N24" si="5">C23/C20</f>
        <v>0.72078783549341774</v>
      </c>
      <c r="D24" s="74">
        <f t="shared" si="5"/>
        <v>1.4377494014365524</v>
      </c>
      <c r="E24" s="74">
        <f t="shared" si="5"/>
        <v>1.0148853825543316</v>
      </c>
      <c r="F24" s="74">
        <f t="shared" si="5"/>
        <v>0.99423919849718234</v>
      </c>
      <c r="G24" s="74">
        <f t="shared" si="5"/>
        <v>0.99592696629213473</v>
      </c>
      <c r="H24" s="74">
        <f t="shared" si="5"/>
        <v>0.76650133536818021</v>
      </c>
      <c r="I24" s="74">
        <f t="shared" si="5"/>
        <v>1.0629707743296175</v>
      </c>
      <c r="J24" s="74">
        <f t="shared" si="5"/>
        <v>1.091691842900302</v>
      </c>
      <c r="K24" s="74">
        <f t="shared" si="5"/>
        <v>1.3356152360891698</v>
      </c>
      <c r="L24" s="74">
        <f t="shared" si="5"/>
        <v>1.1644944957611034</v>
      </c>
      <c r="M24" s="74">
        <f t="shared" si="5"/>
        <v>1.1658243840808591</v>
      </c>
      <c r="N24" s="74">
        <f t="shared" si="5"/>
        <v>0.77771342522877329</v>
      </c>
      <c r="O24" s="13"/>
      <c r="P24" s="72">
        <f t="shared" si="3"/>
        <v>1.0440333565026354</v>
      </c>
      <c r="Q24" s="72">
        <f t="shared" si="4"/>
        <v>6.3370453448076416E-2</v>
      </c>
      <c r="R24" s="72"/>
      <c r="S24" s="72"/>
      <c r="T24" s="72"/>
      <c r="U24" s="72"/>
      <c r="V24" s="72"/>
      <c r="W24" s="72"/>
      <c r="X24" s="72"/>
      <c r="Y24" s="72"/>
      <c r="Z24" s="7" t="s">
        <v>22</v>
      </c>
      <c r="AA24" s="12"/>
      <c r="AC24" s="10">
        <v>0.78200000000000003</v>
      </c>
      <c r="AG24" s="9">
        <v>0.24299999999999999</v>
      </c>
      <c r="AI24" s="10"/>
      <c r="AJ24" s="10"/>
    </row>
    <row r="25" spans="2:41" s="9" customFormat="1" ht="15" x14ac:dyDescent="0.25"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2"/>
      <c r="Q25" s="12"/>
      <c r="R25" s="12"/>
      <c r="T25" s="10"/>
      <c r="V25" s="7"/>
      <c r="Z25" s="10"/>
    </row>
    <row r="26" spans="2:41" s="9" customFormat="1" ht="18.75" x14ac:dyDescent="0.3">
      <c r="B26" s="6" t="s">
        <v>76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13"/>
      <c r="P26" s="12"/>
      <c r="Q26" s="12"/>
      <c r="R26" s="12"/>
      <c r="U26" s="8"/>
      <c r="V26" s="8"/>
      <c r="W26" s="8"/>
      <c r="X26" s="8"/>
      <c r="Y26" s="8"/>
      <c r="Z26" s="8"/>
      <c r="AA26" s="8"/>
      <c r="AB26" s="139" t="s">
        <v>32</v>
      </c>
      <c r="AC26" s="139"/>
      <c r="AD26" s="139"/>
      <c r="AE26" s="10"/>
      <c r="AH26" s="6"/>
      <c r="AI26" s="22"/>
      <c r="AJ26" s="6"/>
    </row>
    <row r="27" spans="2:41" s="9" customFormat="1" thickBot="1" x14ac:dyDescent="0.3">
      <c r="C27" s="139" t="s">
        <v>65</v>
      </c>
      <c r="D27" s="139"/>
      <c r="E27" s="139"/>
      <c r="F27" s="139"/>
      <c r="G27" s="139"/>
      <c r="H27" s="139"/>
      <c r="I27" s="8"/>
      <c r="J27" s="8"/>
      <c r="K27" s="8"/>
      <c r="L27" s="8"/>
      <c r="M27" s="10"/>
      <c r="T27" s="8"/>
      <c r="U27" s="8"/>
      <c r="V27" s="8"/>
      <c r="W27" s="8"/>
      <c r="X27" s="8"/>
      <c r="Y27" s="8"/>
      <c r="Z27" s="8"/>
      <c r="AA27" s="8"/>
      <c r="AC27" s="8" t="s">
        <v>30</v>
      </c>
      <c r="AD27" s="8"/>
      <c r="AE27" s="8"/>
      <c r="AF27" s="8"/>
      <c r="AG27" s="8"/>
      <c r="AH27" s="8"/>
      <c r="AI27" s="8"/>
      <c r="AJ27" s="8"/>
      <c r="AM27" s="7"/>
      <c r="AN27" s="29"/>
      <c r="AO27" s="30"/>
    </row>
    <row r="28" spans="2:41" s="9" customFormat="1" thickBot="1" x14ac:dyDescent="0.3">
      <c r="B28" s="95" t="s">
        <v>73</v>
      </c>
      <c r="C28" s="96">
        <v>1279</v>
      </c>
      <c r="D28" s="96">
        <v>1298</v>
      </c>
      <c r="E28" s="96">
        <v>4365</v>
      </c>
      <c r="F28" s="96">
        <v>6608</v>
      </c>
      <c r="G28" s="96">
        <v>8186</v>
      </c>
      <c r="H28" s="96">
        <v>8193</v>
      </c>
      <c r="I28" s="96"/>
      <c r="J28" s="96" t="s">
        <v>4</v>
      </c>
      <c r="K28" s="96" t="s">
        <v>5</v>
      </c>
      <c r="L28" s="8"/>
      <c r="M28" s="10"/>
      <c r="W28" s="8"/>
      <c r="X28" s="8"/>
      <c r="Y28" s="8"/>
      <c r="Z28" s="8"/>
      <c r="AA28" s="8"/>
      <c r="AC28" s="8" t="s">
        <v>70</v>
      </c>
      <c r="AD28" s="10"/>
      <c r="AE28" s="8"/>
      <c r="AF28" s="8"/>
      <c r="AG28" s="8"/>
      <c r="AH28" s="8"/>
      <c r="AI28" s="8"/>
      <c r="AJ28" s="8"/>
      <c r="AM28" s="7"/>
      <c r="AN28" s="29"/>
      <c r="AO28" s="30"/>
    </row>
    <row r="29" spans="2:41" s="9" customFormat="1" ht="15" x14ac:dyDescent="0.25">
      <c r="C29" s="8"/>
      <c r="D29" s="8"/>
      <c r="E29" s="8"/>
      <c r="F29" s="8"/>
      <c r="G29" s="8"/>
      <c r="H29" s="8"/>
      <c r="I29" s="8"/>
      <c r="J29" s="8"/>
      <c r="K29" s="8"/>
      <c r="L29" s="8"/>
      <c r="M29" s="10"/>
      <c r="W29" s="8"/>
      <c r="X29" s="8"/>
      <c r="Y29" s="8"/>
      <c r="Z29" s="8"/>
      <c r="AA29" s="8"/>
      <c r="AC29" s="8"/>
      <c r="AD29" s="10"/>
      <c r="AE29" s="8"/>
      <c r="AF29" s="8"/>
      <c r="AG29" s="8"/>
      <c r="AH29" s="8"/>
      <c r="AI29" s="8"/>
      <c r="AJ29" s="8"/>
      <c r="AM29" s="7"/>
      <c r="AN29" s="31"/>
      <c r="AO29" s="30"/>
    </row>
    <row r="30" spans="2:41" s="9" customFormat="1" ht="15" x14ac:dyDescent="0.25">
      <c r="B30" s="7" t="s">
        <v>8</v>
      </c>
      <c r="C30" s="74">
        <v>58.24</v>
      </c>
      <c r="D30" s="76">
        <v>49.12</v>
      </c>
      <c r="E30" s="74">
        <v>59.95</v>
      </c>
      <c r="F30" s="74">
        <v>47.68</v>
      </c>
      <c r="G30" s="76">
        <v>59.34</v>
      </c>
      <c r="H30" s="76">
        <v>58.25</v>
      </c>
      <c r="I30" s="76"/>
      <c r="J30" s="72">
        <f t="shared" ref="J30:J35" si="6">AVERAGE(C30:H30)</f>
        <v>55.430000000000007</v>
      </c>
      <c r="K30" s="72">
        <f t="shared" ref="K30:K35" si="7">STDEV(C30:H30)/SQRT(COUNT(C30:H30))</f>
        <v>2.2468170078283349</v>
      </c>
      <c r="L30" s="72"/>
      <c r="M30" s="74"/>
      <c r="W30" s="72"/>
      <c r="X30" s="72"/>
      <c r="Y30" s="72"/>
      <c r="Z30" s="7" t="s">
        <v>8</v>
      </c>
      <c r="AA30" s="72"/>
      <c r="AC30" s="10">
        <v>0.17</v>
      </c>
      <c r="AE30" s="10"/>
      <c r="AF30" s="10"/>
      <c r="AG30" s="10"/>
      <c r="AH30" s="10"/>
      <c r="AI30" s="10"/>
      <c r="AJ30" s="10"/>
    </row>
    <row r="31" spans="2:41" s="9" customFormat="1" ht="15" x14ac:dyDescent="0.25">
      <c r="B31" s="7" t="s">
        <v>10</v>
      </c>
      <c r="C31" s="74">
        <v>110.01</v>
      </c>
      <c r="D31" s="76">
        <v>72.069999999999993</v>
      </c>
      <c r="E31" s="74">
        <v>85.52</v>
      </c>
      <c r="F31" s="74">
        <v>85.97</v>
      </c>
      <c r="G31" s="76">
        <v>58.58</v>
      </c>
      <c r="H31" s="76">
        <v>78.709999999999994</v>
      </c>
      <c r="I31" s="76"/>
      <c r="J31" s="72">
        <f t="shared" si="6"/>
        <v>81.809999999999988</v>
      </c>
      <c r="K31" s="72">
        <f t="shared" si="7"/>
        <v>7.001000404704115</v>
      </c>
      <c r="L31" s="72"/>
      <c r="M31" s="74"/>
      <c r="W31" s="72"/>
      <c r="X31" s="72"/>
      <c r="Y31" s="72"/>
      <c r="Z31" s="7" t="s">
        <v>10</v>
      </c>
      <c r="AA31" s="72"/>
      <c r="AC31" s="10">
        <v>9.0999999999999998E-2</v>
      </c>
      <c r="AD31" s="10"/>
      <c r="AE31" s="10"/>
      <c r="AF31" s="10"/>
      <c r="AG31" s="10"/>
      <c r="AH31" s="10"/>
      <c r="AI31" s="10"/>
      <c r="AJ31" s="10"/>
    </row>
    <row r="32" spans="2:41" s="9" customFormat="1" ht="15" x14ac:dyDescent="0.25">
      <c r="B32" s="7" t="s">
        <v>15</v>
      </c>
      <c r="C32" s="74">
        <v>45.93</v>
      </c>
      <c r="D32" s="76">
        <v>36.67</v>
      </c>
      <c r="E32" s="74">
        <v>34.25</v>
      </c>
      <c r="F32" s="74">
        <v>44.98</v>
      </c>
      <c r="G32" s="76">
        <v>23.82</v>
      </c>
      <c r="H32" s="76">
        <v>32.86</v>
      </c>
      <c r="I32" s="76"/>
      <c r="J32" s="72">
        <f t="shared" si="6"/>
        <v>36.418333333333329</v>
      </c>
      <c r="K32" s="72">
        <f>STDEV(C32:H32)/SQRT(COUNT(C32:H32))</f>
        <v>3.366099044558529</v>
      </c>
      <c r="L32" s="72"/>
      <c r="M32" s="74"/>
      <c r="W32" s="72"/>
      <c r="X32" s="72"/>
      <c r="Y32" s="72"/>
      <c r="Z32" s="7" t="s">
        <v>15</v>
      </c>
      <c r="AA32" s="72"/>
      <c r="AC32" s="10">
        <v>0.55600000000000005</v>
      </c>
      <c r="AD32" s="10"/>
      <c r="AE32" s="10"/>
      <c r="AF32" s="10"/>
      <c r="AG32" s="10"/>
      <c r="AH32" s="10"/>
      <c r="AI32" s="10"/>
      <c r="AJ32" s="10"/>
    </row>
    <row r="33" spans="2:36" s="9" customFormat="1" ht="15" x14ac:dyDescent="0.25">
      <c r="B33" s="16" t="s">
        <v>17</v>
      </c>
      <c r="C33" s="77">
        <v>44.36</v>
      </c>
      <c r="D33" s="77">
        <v>38.229999999999997</v>
      </c>
      <c r="E33" s="77">
        <v>31.43</v>
      </c>
      <c r="F33" s="77">
        <v>42.01</v>
      </c>
      <c r="G33" s="79">
        <v>36.89</v>
      </c>
      <c r="H33" s="79">
        <v>46.76</v>
      </c>
      <c r="I33" s="77"/>
      <c r="J33" s="72">
        <f t="shared" si="6"/>
        <v>39.946666666666665</v>
      </c>
      <c r="K33" s="72">
        <f t="shared" si="7"/>
        <v>2.2728846086953949</v>
      </c>
      <c r="L33" s="72"/>
      <c r="M33" s="77"/>
      <c r="W33" s="72"/>
      <c r="X33" s="72"/>
      <c r="Y33" s="72"/>
      <c r="Z33" s="16" t="s">
        <v>17</v>
      </c>
      <c r="AA33" s="72"/>
      <c r="AC33" s="15">
        <v>3.3000000000000002E-2</v>
      </c>
      <c r="AD33" s="10"/>
      <c r="AE33" s="10"/>
      <c r="AF33" s="10"/>
      <c r="AG33" s="10"/>
      <c r="AH33" s="10"/>
      <c r="AI33" s="10"/>
      <c r="AJ33" s="10"/>
    </row>
    <row r="34" spans="2:36" s="9" customFormat="1" ht="15" x14ac:dyDescent="0.25">
      <c r="B34" s="18" t="s">
        <v>33</v>
      </c>
      <c r="C34" s="82">
        <v>109.69</v>
      </c>
      <c r="D34" s="88">
        <v>113.78</v>
      </c>
      <c r="E34" s="82">
        <v>65.62</v>
      </c>
      <c r="F34" s="82">
        <v>67.349999999999994</v>
      </c>
      <c r="G34" s="83">
        <v>77.66</v>
      </c>
      <c r="H34" s="83">
        <v>80.06</v>
      </c>
      <c r="I34" s="82"/>
      <c r="J34" s="73">
        <f t="shared" si="6"/>
        <v>85.693333333333342</v>
      </c>
      <c r="K34" s="73">
        <f t="shared" si="7"/>
        <v>8.5642402530003032</v>
      </c>
      <c r="L34" s="72"/>
      <c r="M34" s="74"/>
      <c r="W34" s="72"/>
      <c r="X34" s="72"/>
      <c r="Y34" s="72"/>
      <c r="Z34" s="18" t="s">
        <v>21</v>
      </c>
      <c r="AA34" s="73"/>
      <c r="AC34" s="10"/>
      <c r="AD34" s="10"/>
      <c r="AJ34" s="10"/>
    </row>
    <row r="35" spans="2:36" s="9" customFormat="1" ht="15" x14ac:dyDescent="0.25">
      <c r="B35" s="7" t="s">
        <v>22</v>
      </c>
      <c r="C35" s="74">
        <f t="shared" ref="C35:H35" si="8">C34/C31</f>
        <v>0.99709117352967902</v>
      </c>
      <c r="D35" s="74">
        <f t="shared" si="8"/>
        <v>1.5787428888580548</v>
      </c>
      <c r="E35" s="74">
        <f t="shared" si="8"/>
        <v>0.76730589335827881</v>
      </c>
      <c r="F35" s="74">
        <f t="shared" si="8"/>
        <v>0.78341281842503196</v>
      </c>
      <c r="G35" s="74">
        <f t="shared" si="8"/>
        <v>1.3257084329122568</v>
      </c>
      <c r="H35" s="74">
        <f t="shared" si="8"/>
        <v>1.0171515690509467</v>
      </c>
      <c r="I35" s="74"/>
      <c r="J35" s="72">
        <f t="shared" si="6"/>
        <v>1.0782354626890414</v>
      </c>
      <c r="K35" s="72">
        <f t="shared" si="7"/>
        <v>0.12982857685189295</v>
      </c>
      <c r="L35" s="72"/>
      <c r="M35" s="74"/>
      <c r="W35" s="72"/>
      <c r="X35" s="72"/>
      <c r="Y35" s="72"/>
      <c r="Z35" s="7" t="s">
        <v>22</v>
      </c>
      <c r="AA35" s="72"/>
      <c r="AC35" s="10">
        <v>0.55700000000000005</v>
      </c>
      <c r="AD35" s="10"/>
      <c r="AE35" s="10"/>
      <c r="AJ35" s="10"/>
    </row>
    <row r="36" spans="2:36" s="1" customFormat="1" ht="15" x14ac:dyDescent="0.25">
      <c r="T36" s="8"/>
      <c r="U36" s="8"/>
      <c r="V36" s="8"/>
      <c r="W36" s="8"/>
      <c r="X36" s="8"/>
      <c r="Y36" s="8"/>
      <c r="Z36" s="8"/>
    </row>
    <row r="37" spans="2:36" s="1" customFormat="1" ht="18.75" x14ac:dyDescent="0.3">
      <c r="B37" s="6" t="s">
        <v>77</v>
      </c>
      <c r="C37" s="28"/>
      <c r="D37" s="28"/>
      <c r="E37" s="28"/>
      <c r="F37" s="28"/>
      <c r="G37" s="28"/>
      <c r="H37" s="28"/>
      <c r="I37" s="28"/>
      <c r="J37" s="28"/>
      <c r="K37" s="28"/>
      <c r="T37" s="10"/>
      <c r="U37" s="10"/>
      <c r="V37" s="10"/>
      <c r="W37" s="10"/>
      <c r="X37" s="10"/>
      <c r="Y37" s="10"/>
      <c r="Z37" s="8"/>
    </row>
    <row r="38" spans="2:36" ht="16.5" thickBot="1" x14ac:dyDescent="0.3">
      <c r="B38" s="9"/>
      <c r="C38" s="139" t="s">
        <v>67</v>
      </c>
      <c r="D38" s="139"/>
      <c r="E38" s="139"/>
      <c r="F38" s="139"/>
      <c r="G38" s="139"/>
      <c r="H38" s="139"/>
      <c r="I38" s="8"/>
      <c r="J38" s="8"/>
      <c r="K38" s="8"/>
    </row>
    <row r="39" spans="2:36" ht="16.5" thickBot="1" x14ac:dyDescent="0.3">
      <c r="B39" s="95" t="s">
        <v>73</v>
      </c>
      <c r="C39" s="96">
        <v>1121</v>
      </c>
      <c r="D39" s="96">
        <v>1122</v>
      </c>
      <c r="E39" s="96">
        <v>5180</v>
      </c>
      <c r="F39" s="96">
        <v>5233</v>
      </c>
      <c r="G39" s="96">
        <v>7705</v>
      </c>
      <c r="H39" s="96">
        <v>5179</v>
      </c>
      <c r="I39" s="96"/>
      <c r="J39" s="96" t="s">
        <v>4</v>
      </c>
      <c r="K39" s="96" t="s">
        <v>5</v>
      </c>
    </row>
    <row r="40" spans="2:36" x14ac:dyDescent="0.25">
      <c r="B40" s="9"/>
      <c r="C40" s="8"/>
      <c r="D40" s="8"/>
      <c r="E40" s="8"/>
      <c r="F40" s="8"/>
      <c r="G40" s="8"/>
      <c r="H40" s="8"/>
      <c r="I40" s="8"/>
      <c r="J40" s="8"/>
      <c r="K40" s="8"/>
    </row>
    <row r="41" spans="2:36" x14ac:dyDescent="0.25">
      <c r="B41" s="7" t="s">
        <v>8</v>
      </c>
      <c r="C41" s="74">
        <v>58.37</v>
      </c>
      <c r="D41" s="74">
        <v>44.27</v>
      </c>
      <c r="E41" s="74">
        <v>58.2</v>
      </c>
      <c r="F41" s="74">
        <v>35.89</v>
      </c>
      <c r="G41" s="76">
        <v>50.15</v>
      </c>
      <c r="H41" s="74">
        <v>48.83</v>
      </c>
      <c r="I41" s="74"/>
      <c r="J41" s="72">
        <f t="shared" ref="J41:J46" si="9">AVERAGE(C41:H41)</f>
        <v>49.285000000000004</v>
      </c>
      <c r="K41" s="72">
        <f t="shared" ref="K41:K46" si="10">STDEV(C41:H41)/SQRT(COUNT(C41:H41))</f>
        <v>3.5002188026845604</v>
      </c>
    </row>
    <row r="42" spans="2:36" x14ac:dyDescent="0.25">
      <c r="B42" s="7" t="s">
        <v>10</v>
      </c>
      <c r="C42" s="74">
        <v>73.7</v>
      </c>
      <c r="D42" s="74">
        <v>59.85</v>
      </c>
      <c r="E42" s="74">
        <v>33</v>
      </c>
      <c r="F42" s="74">
        <v>76.650000000000006</v>
      </c>
      <c r="G42" s="76">
        <v>65.95</v>
      </c>
      <c r="H42" s="74">
        <v>73.489999999999995</v>
      </c>
      <c r="I42" s="74"/>
      <c r="J42" s="72">
        <f t="shared" si="9"/>
        <v>63.773333333333341</v>
      </c>
      <c r="K42" s="72">
        <f t="shared" si="10"/>
        <v>6.6480306189961986</v>
      </c>
    </row>
    <row r="43" spans="2:36" x14ac:dyDescent="0.25">
      <c r="B43" s="7" t="s">
        <v>15</v>
      </c>
      <c r="C43" s="74">
        <v>30.68</v>
      </c>
      <c r="D43" s="74">
        <v>33.35</v>
      </c>
      <c r="E43" s="74">
        <v>13.8</v>
      </c>
      <c r="F43" s="74">
        <v>49.15</v>
      </c>
      <c r="G43" s="76">
        <v>32.880000000000003</v>
      </c>
      <c r="H43" s="74">
        <v>37.61</v>
      </c>
      <c r="I43" s="74"/>
      <c r="J43" s="72">
        <f t="shared" si="9"/>
        <v>32.911666666666662</v>
      </c>
      <c r="K43" s="72">
        <f t="shared" si="10"/>
        <v>4.6768475256071627</v>
      </c>
    </row>
    <row r="44" spans="2:36" x14ac:dyDescent="0.25">
      <c r="B44" s="16" t="s">
        <v>17</v>
      </c>
      <c r="C44" s="77">
        <v>32.89</v>
      </c>
      <c r="D44" s="77">
        <v>36.92</v>
      </c>
      <c r="E44" s="77">
        <v>30.21</v>
      </c>
      <c r="F44" s="77">
        <v>19.440000000000001</v>
      </c>
      <c r="G44" s="79">
        <v>30.41</v>
      </c>
      <c r="H44" s="77">
        <v>37.6</v>
      </c>
      <c r="I44" s="77"/>
      <c r="J44" s="72">
        <f t="shared" si="9"/>
        <v>31.245000000000001</v>
      </c>
      <c r="K44" s="72">
        <f t="shared" si="10"/>
        <v>2.6859148038114182</v>
      </c>
    </row>
    <row r="45" spans="2:36" x14ac:dyDescent="0.25">
      <c r="B45" s="18" t="s">
        <v>33</v>
      </c>
      <c r="C45" s="82">
        <v>64.25</v>
      </c>
      <c r="D45" s="82">
        <v>73.17</v>
      </c>
      <c r="E45" s="82">
        <v>46.81</v>
      </c>
      <c r="F45" s="82">
        <v>93.33</v>
      </c>
      <c r="G45" s="88">
        <v>81.78</v>
      </c>
      <c r="H45" s="82">
        <v>77.75</v>
      </c>
      <c r="I45" s="82"/>
      <c r="J45" s="73">
        <f t="shared" si="9"/>
        <v>72.848333333333343</v>
      </c>
      <c r="K45" s="73">
        <f t="shared" si="10"/>
        <v>6.5200441801502365</v>
      </c>
    </row>
    <row r="46" spans="2:36" x14ac:dyDescent="0.25">
      <c r="B46" s="7" t="s">
        <v>22</v>
      </c>
      <c r="C46" s="74">
        <f t="shared" ref="C46:H46" si="11">C45/C42</f>
        <v>0.87177747625508817</v>
      </c>
      <c r="D46" s="74">
        <f t="shared" si="11"/>
        <v>1.2225563909774435</v>
      </c>
      <c r="E46" s="74">
        <f t="shared" si="11"/>
        <v>1.4184848484848485</v>
      </c>
      <c r="F46" s="74">
        <f t="shared" si="11"/>
        <v>1.2176125244618394</v>
      </c>
      <c r="G46" s="74">
        <f t="shared" si="11"/>
        <v>1.2400303260045489</v>
      </c>
      <c r="H46" s="74">
        <f t="shared" si="11"/>
        <v>1.0579670703497075</v>
      </c>
      <c r="I46" s="74"/>
      <c r="J46" s="72">
        <f t="shared" si="9"/>
        <v>1.1714047727555794</v>
      </c>
      <c r="K46" s="72">
        <f t="shared" si="10"/>
        <v>7.5972430060929991E-2</v>
      </c>
    </row>
    <row r="47" spans="2:36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</row>
  </sheetData>
  <mergeCells count="5">
    <mergeCell ref="AB26:AD26"/>
    <mergeCell ref="C5:N5"/>
    <mergeCell ref="C16:N16"/>
    <mergeCell ref="C38:H38"/>
    <mergeCell ref="C27:H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C2FAD-88C4-471F-BA07-5363A05D54EE}">
  <dimension ref="A1:BG83"/>
  <sheetViews>
    <sheetView topLeftCell="K1" zoomScaleNormal="100" workbookViewId="0">
      <selection activeCell="AH27" sqref="AG27:AH28"/>
    </sheetView>
  </sheetViews>
  <sheetFormatPr defaultRowHeight="15" x14ac:dyDescent="0.25"/>
  <cols>
    <col min="1" max="1" width="9" style="32"/>
    <col min="2" max="2" width="54.25" style="32" bestFit="1" customWidth="1"/>
    <col min="3" max="15" width="9" style="32"/>
    <col min="16" max="16" width="9.5" style="32" customWidth="1"/>
    <col min="17" max="37" width="9" style="32"/>
    <col min="38" max="38" width="13.125" style="32" customWidth="1"/>
    <col min="39" max="39" width="13.875" style="32" customWidth="1"/>
    <col min="40" max="41" width="9" style="32"/>
    <col min="42" max="42" width="9" style="34"/>
    <col min="43" max="16384" width="9" style="32"/>
  </cols>
  <sheetData>
    <row r="1" spans="2:59" s="1" customFormat="1" x14ac:dyDescent="0.25">
      <c r="AP1" s="2"/>
    </row>
    <row r="2" spans="2:59" s="1" customFormat="1" ht="19.5" thickBot="1" x14ac:dyDescent="0.35">
      <c r="B2" s="3" t="s">
        <v>62</v>
      </c>
      <c r="C2" s="3" t="s">
        <v>82</v>
      </c>
      <c r="H2" s="122" t="s">
        <v>0</v>
      </c>
      <c r="I2" s="121"/>
      <c r="J2" s="121"/>
      <c r="K2" s="121"/>
      <c r="L2" s="121"/>
      <c r="N2" s="4" t="s">
        <v>63</v>
      </c>
      <c r="AT2" s="2"/>
      <c r="BG2" s="5" t="s">
        <v>1</v>
      </c>
    </row>
    <row r="3" spans="2:59" x14ac:dyDescent="0.25">
      <c r="AL3" s="33" t="s">
        <v>2</v>
      </c>
      <c r="BD3" s="33" t="s">
        <v>1</v>
      </c>
    </row>
    <row r="4" spans="2:59" s="1" customFormat="1" ht="18.75" x14ac:dyDescent="0.3">
      <c r="B4" s="6" t="s">
        <v>74</v>
      </c>
      <c r="AY4" s="2"/>
    </row>
    <row r="5" spans="2:59" s="9" customFormat="1" ht="15.75" thickBot="1" x14ac:dyDescent="0.3">
      <c r="C5" s="139" t="s">
        <v>78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8"/>
      <c r="AW5" s="8"/>
      <c r="AY5" s="10"/>
      <c r="BA5" s="8"/>
    </row>
    <row r="6" spans="2:59" s="9" customFormat="1" ht="15.75" thickBot="1" x14ac:dyDescent="0.3">
      <c r="B6" s="95" t="s">
        <v>73</v>
      </c>
      <c r="C6" s="96">
        <v>1279</v>
      </c>
      <c r="D6" s="96">
        <v>1298</v>
      </c>
      <c r="E6" s="96">
        <v>4365</v>
      </c>
      <c r="F6" s="96">
        <v>6608</v>
      </c>
      <c r="G6" s="96">
        <v>8186</v>
      </c>
      <c r="H6" s="96">
        <v>8193</v>
      </c>
      <c r="I6" s="96">
        <v>1121</v>
      </c>
      <c r="J6" s="96">
        <v>1122</v>
      </c>
      <c r="K6" s="96">
        <v>5180</v>
      </c>
      <c r="L6" s="96">
        <v>5233</v>
      </c>
      <c r="M6" s="96">
        <v>7245</v>
      </c>
      <c r="N6" s="96">
        <v>7705</v>
      </c>
      <c r="O6" s="96">
        <v>5173</v>
      </c>
      <c r="P6" s="96">
        <v>5179</v>
      </c>
      <c r="Q6" s="96"/>
      <c r="R6" s="96" t="s">
        <v>4</v>
      </c>
      <c r="S6" s="96" t="s">
        <v>5</v>
      </c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8"/>
      <c r="AF6" s="8"/>
      <c r="AG6" s="8"/>
      <c r="AI6" s="8"/>
      <c r="AJ6" s="8"/>
      <c r="AL6" s="8" t="s">
        <v>3</v>
      </c>
      <c r="AP6" s="8" t="s">
        <v>3</v>
      </c>
      <c r="AT6" s="8" t="s">
        <v>3</v>
      </c>
    </row>
    <row r="7" spans="2:59" s="9" customFormat="1" x14ac:dyDescent="0.25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I7" s="8"/>
      <c r="AJ7" s="8"/>
      <c r="AL7" s="8" t="s">
        <v>68</v>
      </c>
      <c r="AP7" s="8" t="s">
        <v>71</v>
      </c>
      <c r="AT7" s="8" t="s">
        <v>6</v>
      </c>
    </row>
    <row r="8" spans="2:59" s="9" customFormat="1" x14ac:dyDescent="0.25">
      <c r="B8" s="7" t="s">
        <v>33</v>
      </c>
      <c r="C8" s="108">
        <v>51.27</v>
      </c>
      <c r="D8" s="108">
        <v>68.510000000000005</v>
      </c>
      <c r="E8" s="109">
        <v>70.14</v>
      </c>
      <c r="F8" s="110">
        <v>56.98</v>
      </c>
      <c r="G8" s="111">
        <v>53.29</v>
      </c>
      <c r="H8" s="111">
        <v>58.25</v>
      </c>
      <c r="I8" s="108">
        <v>67.23</v>
      </c>
      <c r="J8" s="108">
        <v>69.23</v>
      </c>
      <c r="K8" s="108">
        <v>67.73</v>
      </c>
      <c r="L8" s="108">
        <v>66</v>
      </c>
      <c r="M8" s="108">
        <v>66.430000000000007</v>
      </c>
      <c r="N8" s="111">
        <v>56.14</v>
      </c>
      <c r="O8" s="112">
        <v>72.98</v>
      </c>
      <c r="P8" s="108">
        <v>57.92</v>
      </c>
      <c r="Q8" s="113"/>
      <c r="R8" s="72">
        <f t="shared" ref="R8" si="0">AVERAGE(C8:P8)</f>
        <v>63.007142857142853</v>
      </c>
      <c r="S8" s="72">
        <f t="shared" ref="S8" si="1">STDEV(C8:P8)/SQRT(COUNT(C8:P8))</f>
        <v>1.8815601512643312</v>
      </c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I8" s="7" t="s">
        <v>33</v>
      </c>
      <c r="AJ8" s="12"/>
      <c r="AL8" s="15">
        <v>1.64E-3</v>
      </c>
      <c r="AM8" s="37"/>
      <c r="AP8" s="38">
        <v>6.2E-2</v>
      </c>
      <c r="AT8" s="15" t="s">
        <v>13</v>
      </c>
      <c r="AV8" s="7" t="s">
        <v>14</v>
      </c>
    </row>
    <row r="9" spans="2:59" x14ac:dyDescent="0.25"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</row>
    <row r="10" spans="2:59" s="1" customFormat="1" ht="18.75" x14ac:dyDescent="0.3">
      <c r="B10" s="6" t="s">
        <v>75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AY10" s="2"/>
    </row>
    <row r="11" spans="2:59" s="9" customFormat="1" ht="19.5" thickBot="1" x14ac:dyDescent="0.35">
      <c r="C11" s="142" t="s">
        <v>79</v>
      </c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01"/>
      <c r="P11" s="101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S11" s="8"/>
      <c r="AW11" s="8"/>
      <c r="AY11" s="10"/>
      <c r="AZ11" s="8"/>
      <c r="BC11" s="6"/>
      <c r="BD11" s="22"/>
      <c r="BE11" s="6"/>
    </row>
    <row r="12" spans="2:59" s="9" customFormat="1" ht="15.75" thickBot="1" x14ac:dyDescent="0.3">
      <c r="B12" s="95" t="s">
        <v>73</v>
      </c>
      <c r="C12" s="102">
        <v>1279</v>
      </c>
      <c r="D12" s="102">
        <v>1298</v>
      </c>
      <c r="E12" s="102">
        <v>4365</v>
      </c>
      <c r="F12" s="102">
        <v>6608</v>
      </c>
      <c r="G12" s="102" t="s">
        <v>27</v>
      </c>
      <c r="H12" s="102">
        <v>8193</v>
      </c>
      <c r="I12" s="102">
        <v>1121</v>
      </c>
      <c r="J12" s="102">
        <v>1122</v>
      </c>
      <c r="K12" s="102">
        <v>5180</v>
      </c>
      <c r="L12" s="102">
        <v>5233</v>
      </c>
      <c r="M12" s="102">
        <v>7245</v>
      </c>
      <c r="N12" s="102" t="s">
        <v>28</v>
      </c>
      <c r="O12" s="102">
        <v>5173</v>
      </c>
      <c r="P12" s="102">
        <v>5179</v>
      </c>
      <c r="Q12" s="96"/>
      <c r="R12" s="96" t="s">
        <v>4</v>
      </c>
      <c r="S12" s="96" t="s">
        <v>5</v>
      </c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8"/>
      <c r="AF12" s="8"/>
      <c r="AG12" s="8"/>
      <c r="AH12" s="8"/>
      <c r="AI12" s="8"/>
      <c r="AJ12" s="8"/>
      <c r="AL12" s="8" t="s">
        <v>3</v>
      </c>
      <c r="AP12" s="8" t="s">
        <v>3</v>
      </c>
      <c r="AS12" s="8"/>
      <c r="AT12" s="8"/>
      <c r="AU12" s="8"/>
      <c r="AV12" s="8"/>
      <c r="AW12" s="8"/>
      <c r="AX12" s="8"/>
      <c r="AY12" s="8"/>
      <c r="AZ12" s="8"/>
      <c r="BD12" s="23"/>
      <c r="BE12" s="23"/>
    </row>
    <row r="13" spans="2:59" s="9" customFormat="1" x14ac:dyDescent="0.25"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L13" s="8" t="s">
        <v>69</v>
      </c>
      <c r="AP13" s="8" t="s">
        <v>72</v>
      </c>
      <c r="AS13" s="8"/>
      <c r="AT13" s="8"/>
      <c r="AU13" s="8"/>
      <c r="AV13" s="8"/>
      <c r="AW13" s="8"/>
      <c r="AX13" s="8"/>
      <c r="AY13" s="8"/>
      <c r="AZ13" s="8"/>
      <c r="BC13" s="7"/>
      <c r="BD13" s="24"/>
      <c r="BE13" s="24"/>
    </row>
    <row r="14" spans="2:59" s="9" customFormat="1" x14ac:dyDescent="0.25">
      <c r="B14" s="7" t="s">
        <v>21</v>
      </c>
      <c r="C14" s="114">
        <v>70.63</v>
      </c>
      <c r="D14" s="110">
        <v>72.06</v>
      </c>
      <c r="E14" s="110">
        <v>68.180000000000007</v>
      </c>
      <c r="F14" s="110">
        <v>79.39</v>
      </c>
      <c r="G14" s="111">
        <v>70.91</v>
      </c>
      <c r="H14" s="111">
        <v>60.27</v>
      </c>
      <c r="I14" s="110">
        <v>70.56</v>
      </c>
      <c r="J14" s="108">
        <v>72.27</v>
      </c>
      <c r="K14" s="115">
        <v>76.09</v>
      </c>
      <c r="L14" s="116">
        <v>92.03</v>
      </c>
      <c r="M14" s="117">
        <v>135.69999999999999</v>
      </c>
      <c r="N14" s="111">
        <v>73.819999999999993</v>
      </c>
      <c r="O14" s="112">
        <v>57.43</v>
      </c>
      <c r="P14" s="118">
        <v>67.14</v>
      </c>
      <c r="Q14" s="86"/>
      <c r="R14" s="72">
        <f t="shared" ref="R14" si="2">AVERAGE(C14:P14)</f>
        <v>76.17714285714284</v>
      </c>
      <c r="S14" s="72">
        <f t="shared" ref="S14" si="3">STDEV(C14:P14)/SQRT(COUNT(C14:P14))</f>
        <v>5.0723171795402173</v>
      </c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" t="s">
        <v>33</v>
      </c>
      <c r="AJ14" s="12"/>
      <c r="AL14" s="10" t="s">
        <v>34</v>
      </c>
      <c r="AM14" s="37"/>
      <c r="AP14" s="38" t="s">
        <v>35</v>
      </c>
      <c r="AS14" s="8"/>
      <c r="AT14" s="10"/>
      <c r="AV14" s="7" t="s">
        <v>14</v>
      </c>
      <c r="AW14" s="10"/>
      <c r="AX14" s="10"/>
      <c r="AY14" s="10"/>
      <c r="AZ14" s="10"/>
    </row>
    <row r="15" spans="2:59" s="9" customFormat="1" ht="18.75" x14ac:dyDescent="0.3">
      <c r="B15" s="7"/>
      <c r="C15" s="103"/>
      <c r="D15" s="103"/>
      <c r="E15" s="103"/>
      <c r="F15" s="103"/>
      <c r="G15" s="103"/>
      <c r="H15" s="103"/>
      <c r="I15" s="98"/>
      <c r="J15" s="104"/>
      <c r="K15" s="104"/>
      <c r="L15" s="104"/>
      <c r="M15" s="105"/>
      <c r="N15" s="103"/>
      <c r="O15" s="103"/>
      <c r="P15" s="103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13"/>
      <c r="AM15" s="40"/>
      <c r="AN15" s="12"/>
      <c r="AO15" s="12"/>
      <c r="AP15" s="10"/>
      <c r="AQ15" s="10"/>
      <c r="AR15" s="10"/>
      <c r="AS15" s="7"/>
      <c r="AT15" s="10"/>
      <c r="AU15" s="10"/>
      <c r="AV15" s="10"/>
      <c r="AW15" s="10"/>
      <c r="AX15" s="10"/>
      <c r="BA15" s="6"/>
      <c r="BB15" s="22"/>
      <c r="BC15" s="6"/>
    </row>
    <row r="16" spans="2:59" s="9" customFormat="1" ht="18.75" x14ac:dyDescent="0.3">
      <c r="B16" s="6" t="s">
        <v>76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98"/>
      <c r="P16" s="104"/>
      <c r="Q16" s="12"/>
      <c r="R16" s="12"/>
      <c r="AK16" s="8"/>
      <c r="AL16" s="8"/>
      <c r="AM16" s="8"/>
      <c r="AN16" s="8"/>
      <c r="AO16" s="8"/>
      <c r="AP16" s="8"/>
      <c r="AQ16" s="8"/>
      <c r="AR16" s="8"/>
      <c r="AS16" s="8"/>
      <c r="AU16" s="10"/>
      <c r="AX16" s="6"/>
      <c r="AY16" s="22"/>
      <c r="AZ16" s="6"/>
    </row>
    <row r="17" spans="2:57" s="9" customFormat="1" ht="15.75" thickBot="1" x14ac:dyDescent="0.3">
      <c r="C17" s="142" t="s">
        <v>65</v>
      </c>
      <c r="D17" s="142"/>
      <c r="E17" s="142"/>
      <c r="F17" s="142"/>
      <c r="G17" s="142"/>
      <c r="H17" s="142"/>
      <c r="I17" s="97"/>
      <c r="J17" s="97"/>
      <c r="K17" s="97"/>
      <c r="L17" s="97"/>
      <c r="M17" s="105"/>
      <c r="N17" s="101"/>
      <c r="O17" s="101"/>
      <c r="P17" s="101"/>
      <c r="AJ17" s="8"/>
      <c r="AK17" s="8"/>
      <c r="AL17" s="8" t="s">
        <v>32</v>
      </c>
      <c r="AM17" s="8"/>
      <c r="AN17" s="8"/>
      <c r="AO17" s="8"/>
      <c r="AP17" s="8"/>
      <c r="AR17" s="8"/>
      <c r="AS17" s="8"/>
      <c r="AU17" s="8"/>
      <c r="AV17" s="8"/>
      <c r="AW17" s="8"/>
      <c r="AX17" s="8"/>
      <c r="AY17" s="8"/>
      <c r="AZ17" s="8"/>
      <c r="BC17" s="7"/>
      <c r="BD17" s="29"/>
      <c r="BE17" s="30"/>
    </row>
    <row r="18" spans="2:57" s="9" customFormat="1" ht="15.75" thickBot="1" x14ac:dyDescent="0.3">
      <c r="B18" s="95" t="s">
        <v>73</v>
      </c>
      <c r="C18" s="102">
        <v>1279</v>
      </c>
      <c r="D18" s="102">
        <v>1298</v>
      </c>
      <c r="E18" s="102">
        <v>4365</v>
      </c>
      <c r="F18" s="102">
        <v>6608</v>
      </c>
      <c r="G18" s="102">
        <v>8186</v>
      </c>
      <c r="H18" s="102">
        <v>8193</v>
      </c>
      <c r="I18" s="102"/>
      <c r="J18" s="102" t="s">
        <v>4</v>
      </c>
      <c r="K18" s="102" t="s">
        <v>5</v>
      </c>
      <c r="L18" s="97"/>
      <c r="M18" s="105"/>
      <c r="N18" s="101"/>
      <c r="O18" s="101"/>
      <c r="P18" s="101"/>
      <c r="AL18" s="8" t="s">
        <v>30</v>
      </c>
      <c r="AN18" s="8"/>
      <c r="AP18" s="10"/>
      <c r="AQ18" s="8"/>
      <c r="AR18" s="8"/>
      <c r="AS18" s="8"/>
      <c r="AT18" s="8"/>
      <c r="AU18" s="8"/>
      <c r="AV18" s="8"/>
      <c r="AW18" s="8"/>
      <c r="AX18" s="8"/>
      <c r="BA18" s="7"/>
      <c r="BB18" s="29"/>
      <c r="BC18" s="30"/>
    </row>
    <row r="19" spans="2:57" s="9" customFormat="1" x14ac:dyDescent="0.25"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105"/>
      <c r="N19" s="101"/>
      <c r="O19" s="101"/>
      <c r="P19" s="101"/>
      <c r="AL19" s="8" t="s">
        <v>70</v>
      </c>
      <c r="AN19" s="10"/>
      <c r="AP19" s="10"/>
      <c r="AQ19" s="8"/>
      <c r="AR19" s="8"/>
      <c r="AS19" s="8"/>
      <c r="AT19" s="8"/>
      <c r="AU19" s="8"/>
      <c r="AV19" s="8"/>
      <c r="AW19" s="8"/>
      <c r="AX19" s="8"/>
      <c r="BA19" s="7"/>
      <c r="BB19" s="31"/>
      <c r="BC19" s="30"/>
    </row>
    <row r="20" spans="2:57" s="9" customFormat="1" x14ac:dyDescent="0.25">
      <c r="B20" s="7" t="s">
        <v>33</v>
      </c>
      <c r="C20" s="110">
        <v>109.69</v>
      </c>
      <c r="D20" s="114">
        <v>113.78</v>
      </c>
      <c r="E20" s="110">
        <v>65.62</v>
      </c>
      <c r="F20" s="110">
        <v>67.349999999999994</v>
      </c>
      <c r="G20" s="111">
        <v>77.66</v>
      </c>
      <c r="H20" s="111">
        <v>80.06</v>
      </c>
      <c r="I20" s="110"/>
      <c r="J20" s="119">
        <f t="shared" ref="J20" si="4">AVERAGE(C20:H20)</f>
        <v>85.693333333333342</v>
      </c>
      <c r="K20" s="119">
        <f t="shared" ref="K20" si="5">STDEV(C20:H20)/SQRT(COUNT(C20:H20))</f>
        <v>8.5642402530003032</v>
      </c>
      <c r="L20" s="104"/>
      <c r="M20" s="105"/>
      <c r="N20" s="101"/>
      <c r="O20" s="101"/>
      <c r="P20" s="101"/>
      <c r="AI20" s="7" t="s">
        <v>33</v>
      </c>
      <c r="AL20" s="120">
        <v>0.16300000000000001</v>
      </c>
      <c r="AP20" s="10"/>
      <c r="AR20" s="10"/>
      <c r="AS20" s="10"/>
      <c r="AT20" s="10"/>
      <c r="AU20" s="10"/>
      <c r="AV20" s="10"/>
      <c r="AW20" s="10"/>
      <c r="AX20" s="10"/>
    </row>
    <row r="21" spans="2:57" x14ac:dyDescent="0.25"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</row>
    <row r="22" spans="2:57" x14ac:dyDescent="0.25"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</row>
    <row r="23" spans="2:57" s="1" customFormat="1" ht="18.75" x14ac:dyDescent="0.3">
      <c r="B23" s="6" t="s">
        <v>77</v>
      </c>
      <c r="C23" s="106"/>
      <c r="D23" s="106"/>
      <c r="E23" s="106"/>
      <c r="F23" s="106"/>
      <c r="G23" s="106"/>
      <c r="H23" s="106"/>
      <c r="I23" s="106"/>
      <c r="J23" s="106"/>
      <c r="K23" s="106"/>
      <c r="L23" s="100"/>
      <c r="M23" s="100"/>
      <c r="N23" s="100"/>
      <c r="O23" s="100"/>
      <c r="P23" s="100"/>
      <c r="AJ23" s="10"/>
      <c r="AK23" s="10"/>
      <c r="AL23" s="10"/>
      <c r="AM23" s="10"/>
      <c r="AN23" s="10"/>
      <c r="AO23" s="10"/>
      <c r="AP23" s="8"/>
    </row>
    <row r="24" spans="2:57" customFormat="1" ht="16.5" thickBot="1" x14ac:dyDescent="0.3">
      <c r="B24" s="9"/>
      <c r="C24" s="141" t="s">
        <v>80</v>
      </c>
      <c r="D24" s="141"/>
      <c r="E24" s="141"/>
      <c r="F24" s="141"/>
      <c r="G24" s="141"/>
      <c r="H24" s="141"/>
      <c r="I24" s="141"/>
      <c r="J24" s="141"/>
      <c r="K24" s="97"/>
      <c r="L24" s="107"/>
      <c r="M24" s="107"/>
      <c r="N24" s="107"/>
      <c r="O24" s="107"/>
      <c r="P24" s="107"/>
    </row>
    <row r="25" spans="2:57" ht="15.75" thickBot="1" x14ac:dyDescent="0.3">
      <c r="B25" s="95" t="s">
        <v>73</v>
      </c>
      <c r="C25" s="102">
        <v>1121</v>
      </c>
      <c r="D25" s="102">
        <v>1122</v>
      </c>
      <c r="E25" s="102">
        <v>5180</v>
      </c>
      <c r="F25" s="102">
        <v>5233</v>
      </c>
      <c r="G25" s="102">
        <v>7245</v>
      </c>
      <c r="H25" s="102">
        <v>7705</v>
      </c>
      <c r="I25" s="102">
        <v>5173</v>
      </c>
      <c r="J25" s="102">
        <v>5179</v>
      </c>
      <c r="K25" s="102"/>
      <c r="L25" s="102" t="s">
        <v>4</v>
      </c>
      <c r="M25" s="102" t="s">
        <v>5</v>
      </c>
      <c r="N25" s="97"/>
      <c r="O25" s="99"/>
      <c r="P25" s="99"/>
    </row>
    <row r="26" spans="2:57" x14ac:dyDescent="0.25">
      <c r="B26" s="9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9"/>
      <c r="P26" s="99"/>
    </row>
    <row r="27" spans="2:57" x14ac:dyDescent="0.25">
      <c r="B27" s="7" t="s">
        <v>33</v>
      </c>
      <c r="C27" s="108">
        <v>64.25</v>
      </c>
      <c r="D27" s="108">
        <v>73.17</v>
      </c>
      <c r="E27" s="108">
        <v>46.81</v>
      </c>
      <c r="F27" s="108">
        <v>93.33</v>
      </c>
      <c r="G27" s="108">
        <v>62.66</v>
      </c>
      <c r="H27" s="111">
        <v>81.78</v>
      </c>
      <c r="I27" s="112">
        <v>74.819999999999993</v>
      </c>
      <c r="J27" s="108">
        <v>77.75</v>
      </c>
      <c r="K27" s="110"/>
      <c r="L27" s="119">
        <f t="shared" ref="L27" si="6">AVERAGE(C27:J27)</f>
        <v>71.821249999999992</v>
      </c>
      <c r="M27" s="119">
        <f t="shared" ref="M27" si="7">STDEV(C27:J27)/SQRT(COUNT(C27:J27))</f>
        <v>4.9543986363850898</v>
      </c>
      <c r="N27" s="104"/>
      <c r="O27" s="99"/>
      <c r="P27" s="99"/>
    </row>
    <row r="61" spans="1:50" x14ac:dyDescent="0.25">
      <c r="AJ61" s="10"/>
      <c r="AK61" s="10"/>
      <c r="AL61" s="10"/>
      <c r="AM61" s="10"/>
      <c r="AN61" s="10"/>
      <c r="AO61" s="10"/>
      <c r="AP61" s="10"/>
    </row>
    <row r="62" spans="1:50" x14ac:dyDescent="0.25">
      <c r="AJ62" s="38"/>
      <c r="AK62" s="10"/>
      <c r="AL62" s="7" t="s">
        <v>14</v>
      </c>
      <c r="AM62" s="10"/>
      <c r="AN62" s="10"/>
      <c r="AO62" s="10"/>
      <c r="AP62" s="10"/>
    </row>
    <row r="63" spans="1:50" ht="16.5" thickBot="1" x14ac:dyDescent="0.3">
      <c r="B63" s="41" t="s">
        <v>38</v>
      </c>
      <c r="AJ63" s="21"/>
      <c r="AK63" s="10"/>
      <c r="AL63" s="7"/>
      <c r="AM63" s="10"/>
      <c r="AN63" s="10"/>
      <c r="AO63" s="10"/>
      <c r="AP63" s="10"/>
    </row>
    <row r="64" spans="1:50" ht="16.5" thickBot="1" x14ac:dyDescent="0.3">
      <c r="A64" s="42"/>
      <c r="B64" s="43"/>
      <c r="C64" s="44"/>
      <c r="D64" s="144" t="s">
        <v>39</v>
      </c>
      <c r="E64" s="144"/>
      <c r="F64" s="43"/>
      <c r="G64" s="44"/>
      <c r="H64" s="144" t="s">
        <v>40</v>
      </c>
      <c r="I64" s="145"/>
      <c r="J64" s="47" t="s">
        <v>41</v>
      </c>
      <c r="K64" s="48"/>
      <c r="L64" s="43"/>
      <c r="M64" s="144" t="s">
        <v>42</v>
      </c>
      <c r="N64" s="145"/>
      <c r="O64" s="47" t="s">
        <v>41</v>
      </c>
      <c r="P64" s="47" t="s">
        <v>41</v>
      </c>
      <c r="Q64" s="49"/>
      <c r="R64" s="43"/>
      <c r="S64" s="144" t="s">
        <v>43</v>
      </c>
      <c r="T64" s="145"/>
      <c r="U64" s="145"/>
      <c r="V64" s="145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47" t="s">
        <v>41</v>
      </c>
      <c r="AL64" s="47" t="s">
        <v>41</v>
      </c>
      <c r="AM64" s="47" t="s">
        <v>41</v>
      </c>
      <c r="AN64" s="42"/>
      <c r="AO64" s="42"/>
      <c r="AP64" s="50"/>
      <c r="AQ64" s="42"/>
      <c r="AR64" s="10"/>
      <c r="AS64" s="10"/>
      <c r="AT64" s="10"/>
      <c r="AU64" s="10"/>
      <c r="AV64" s="10"/>
      <c r="AW64" s="10"/>
      <c r="AX64" s="10"/>
    </row>
    <row r="65" spans="1:50" ht="16.5" thickBot="1" x14ac:dyDescent="0.3">
      <c r="A65" s="42"/>
      <c r="B65" s="51" t="s">
        <v>44</v>
      </c>
      <c r="C65" s="44" t="s">
        <v>45</v>
      </c>
      <c r="D65" s="45" t="s">
        <v>4</v>
      </c>
      <c r="E65" s="45" t="s">
        <v>5</v>
      </c>
      <c r="F65" s="43"/>
      <c r="G65" s="44" t="s">
        <v>45</v>
      </c>
      <c r="H65" s="45" t="s">
        <v>4</v>
      </c>
      <c r="I65" s="46" t="s">
        <v>5</v>
      </c>
      <c r="J65" s="47" t="s">
        <v>46</v>
      </c>
      <c r="K65" s="48"/>
      <c r="L65" s="44" t="s">
        <v>45</v>
      </c>
      <c r="M65" s="45" t="s">
        <v>4</v>
      </c>
      <c r="N65" s="46" t="s">
        <v>5</v>
      </c>
      <c r="O65" s="52" t="s">
        <v>46</v>
      </c>
      <c r="P65" s="52" t="s">
        <v>47</v>
      </c>
      <c r="Q65" s="53"/>
      <c r="R65" s="44" t="s">
        <v>45</v>
      </c>
      <c r="S65" s="45" t="s">
        <v>4</v>
      </c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 t="s">
        <v>5</v>
      </c>
      <c r="AK65" s="52" t="s">
        <v>46</v>
      </c>
      <c r="AL65" s="52" t="s">
        <v>47</v>
      </c>
      <c r="AM65" s="47" t="s">
        <v>31</v>
      </c>
      <c r="AN65" s="42"/>
      <c r="AO65" s="143" t="s">
        <v>7</v>
      </c>
      <c r="AP65" s="143"/>
      <c r="AQ65" s="42"/>
      <c r="AR65" s="21"/>
      <c r="AS65" s="9"/>
      <c r="AT65" s="9"/>
      <c r="AU65" s="9"/>
      <c r="AV65" s="9"/>
      <c r="AW65" s="9"/>
      <c r="AX65" s="10"/>
    </row>
    <row r="66" spans="1:50" ht="16.5" thickBot="1" x14ac:dyDescent="0.3">
      <c r="A66" s="42"/>
      <c r="B66" s="43"/>
      <c r="C66" s="44"/>
      <c r="D66" s="45"/>
      <c r="E66" s="45"/>
      <c r="F66" s="43"/>
      <c r="G66" s="44"/>
      <c r="H66" s="45"/>
      <c r="I66" s="46"/>
      <c r="J66" s="47"/>
      <c r="K66" s="48"/>
      <c r="L66" s="43"/>
      <c r="M66" s="43"/>
      <c r="N66" s="54"/>
      <c r="O66" s="55"/>
      <c r="P66" s="55"/>
      <c r="Q66" s="53"/>
      <c r="R66" s="43"/>
      <c r="S66" s="43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56"/>
      <c r="AM66" s="47"/>
      <c r="AN66" s="42"/>
      <c r="AO66" s="42"/>
      <c r="AP66" s="50"/>
      <c r="AQ66" s="42"/>
      <c r="AR66" s="10"/>
      <c r="AS66" s="9"/>
      <c r="AT66" s="7" t="s">
        <v>14</v>
      </c>
      <c r="AU66" s="9"/>
      <c r="AV66" s="9"/>
      <c r="AW66" s="9"/>
      <c r="AX66" s="9"/>
    </row>
    <row r="67" spans="1:50" ht="16.5" thickBot="1" x14ac:dyDescent="0.3">
      <c r="A67" s="42"/>
      <c r="B67" s="57" t="s">
        <v>8</v>
      </c>
      <c r="C67" s="44">
        <v>12</v>
      </c>
      <c r="D67" s="58">
        <v>60.779166666666661</v>
      </c>
      <c r="E67" s="58">
        <v>1.6264552729941593</v>
      </c>
      <c r="F67" s="58"/>
      <c r="G67" s="44">
        <v>12</v>
      </c>
      <c r="H67" s="58">
        <v>51.677500000000009</v>
      </c>
      <c r="I67" s="59">
        <v>3.0805627498982293</v>
      </c>
      <c r="J67" s="60" t="s">
        <v>9</v>
      </c>
      <c r="K67" s="61"/>
      <c r="L67" s="62">
        <v>6</v>
      </c>
      <c r="M67" s="58">
        <v>55.430000000000007</v>
      </c>
      <c r="N67" s="59">
        <v>2.2468170078283349</v>
      </c>
      <c r="O67" s="52">
        <v>7.2999999999999995E-2</v>
      </c>
      <c r="P67" s="63" t="s">
        <v>29</v>
      </c>
      <c r="Q67" s="53"/>
      <c r="R67" s="44">
        <v>6</v>
      </c>
      <c r="S67" s="58">
        <v>49.285000000000004</v>
      </c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>
        <v>3.5002188026845604</v>
      </c>
      <c r="AK67" s="64">
        <v>3.0000000000000001E-3</v>
      </c>
      <c r="AL67" s="63">
        <v>0.64100000000000001</v>
      </c>
      <c r="AM67" s="63">
        <v>0.17</v>
      </c>
      <c r="AN67" s="42"/>
      <c r="AO67" s="42"/>
      <c r="AP67" s="50"/>
      <c r="AQ67" s="42"/>
      <c r="AR67" s="10"/>
      <c r="AS67" s="10"/>
      <c r="AT67" s="7"/>
      <c r="AU67" s="10"/>
      <c r="AV67" s="10"/>
      <c r="AW67" s="10"/>
      <c r="AX67" s="9"/>
    </row>
    <row r="68" spans="1:50" ht="16.5" thickBot="1" x14ac:dyDescent="0.3">
      <c r="A68" s="42"/>
      <c r="B68" s="57" t="s">
        <v>10</v>
      </c>
      <c r="C68" s="44">
        <v>12</v>
      </c>
      <c r="D68" s="58">
        <v>56.389999999999993</v>
      </c>
      <c r="E68" s="58">
        <v>2.8968718761220211</v>
      </c>
      <c r="F68" s="58"/>
      <c r="G68" s="44">
        <v>12</v>
      </c>
      <c r="H68" s="58">
        <v>71.933333333333337</v>
      </c>
      <c r="I68" s="59">
        <v>3.7987741909115007</v>
      </c>
      <c r="J68" s="60" t="s">
        <v>13</v>
      </c>
      <c r="K68" s="61"/>
      <c r="L68" s="62">
        <v>6</v>
      </c>
      <c r="M68" s="58">
        <v>81.809999999999988</v>
      </c>
      <c r="N68" s="59">
        <v>7.001000404704115</v>
      </c>
      <c r="O68" s="64" t="s">
        <v>11</v>
      </c>
      <c r="P68" s="63">
        <v>0.193</v>
      </c>
      <c r="Q68" s="53"/>
      <c r="R68" s="44">
        <v>6</v>
      </c>
      <c r="S68" s="58">
        <v>63.773333333333341</v>
      </c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>
        <v>6.6480306189961986</v>
      </c>
      <c r="AK68" s="52" t="s">
        <v>48</v>
      </c>
      <c r="AL68" s="63">
        <v>0.26800000000000002</v>
      </c>
      <c r="AM68" s="63">
        <v>9.0999999999999998E-2</v>
      </c>
      <c r="AN68" s="42"/>
      <c r="AO68" s="7" t="s">
        <v>14</v>
      </c>
      <c r="AP68" s="50"/>
      <c r="AQ68" s="42"/>
      <c r="AR68" s="10"/>
      <c r="AS68" s="10"/>
      <c r="AT68" s="7"/>
      <c r="AU68" s="10"/>
      <c r="AV68" s="10"/>
      <c r="AW68" s="10"/>
      <c r="AX68" s="9"/>
    </row>
    <row r="69" spans="1:50" ht="16.5" thickBot="1" x14ac:dyDescent="0.3">
      <c r="A69" s="42"/>
      <c r="B69" s="57" t="s">
        <v>15</v>
      </c>
      <c r="C69" s="44">
        <v>12</v>
      </c>
      <c r="D69" s="58">
        <v>22.045833333333334</v>
      </c>
      <c r="E69" s="58">
        <v>1.2890109306336131</v>
      </c>
      <c r="F69" s="58"/>
      <c r="G69" s="44">
        <v>12</v>
      </c>
      <c r="H69" s="58">
        <v>34.765000000000008</v>
      </c>
      <c r="I69" s="59">
        <v>3.0238780789515292</v>
      </c>
      <c r="J69" s="60" t="s">
        <v>16</v>
      </c>
      <c r="K69" s="61"/>
      <c r="L69" s="62">
        <v>6</v>
      </c>
      <c r="M69" s="58">
        <v>36.418333333333329</v>
      </c>
      <c r="N69" s="59">
        <v>3.366099044558529</v>
      </c>
      <c r="O69" s="64">
        <v>1.73E-4</v>
      </c>
      <c r="P69" s="63" t="s">
        <v>29</v>
      </c>
      <c r="Q69" s="53"/>
      <c r="R69" s="44">
        <v>6</v>
      </c>
      <c r="S69" s="58">
        <v>32.911666666666662</v>
      </c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>
        <v>4.6768475256071627</v>
      </c>
      <c r="AK69" s="64">
        <v>9.6500000000000006E-3</v>
      </c>
      <c r="AL69" s="63">
        <v>0.73599999999999999</v>
      </c>
      <c r="AM69" s="63">
        <v>0.55600000000000005</v>
      </c>
      <c r="AN69" s="42"/>
      <c r="AO69" s="42"/>
      <c r="AP69" s="50"/>
      <c r="AQ69" s="42"/>
    </row>
    <row r="70" spans="1:50" ht="16.5" thickBot="1" x14ac:dyDescent="0.3">
      <c r="A70" s="42"/>
      <c r="B70" s="57" t="s">
        <v>33</v>
      </c>
      <c r="C70" s="44">
        <v>14</v>
      </c>
      <c r="D70" s="58">
        <v>63.007142857142853</v>
      </c>
      <c r="E70" s="58">
        <v>1.8815601512643312</v>
      </c>
      <c r="F70" s="43"/>
      <c r="G70" s="44">
        <v>14</v>
      </c>
      <c r="H70" s="58">
        <v>76.17714285714284</v>
      </c>
      <c r="I70" s="59">
        <v>5.0723171795402173</v>
      </c>
      <c r="J70" s="60" t="s">
        <v>13</v>
      </c>
      <c r="K70" s="61"/>
      <c r="L70" s="62">
        <v>6</v>
      </c>
      <c r="M70" s="58">
        <v>85.693333333333342</v>
      </c>
      <c r="N70" s="59">
        <v>8.5642402530003032</v>
      </c>
      <c r="O70" s="64">
        <v>1.64E-4</v>
      </c>
      <c r="P70" s="63" t="s">
        <v>34</v>
      </c>
      <c r="Q70" s="53"/>
      <c r="R70" s="44">
        <v>8</v>
      </c>
      <c r="S70" s="58">
        <v>65.457499999999996</v>
      </c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>
        <v>1.9999801338299057</v>
      </c>
      <c r="AK70" s="52">
        <v>6.2E-2</v>
      </c>
      <c r="AL70" s="65" t="s">
        <v>35</v>
      </c>
      <c r="AM70" s="47">
        <v>0.16300000000000001</v>
      </c>
      <c r="AN70" s="42"/>
      <c r="AO70" s="42"/>
      <c r="AP70" s="50"/>
      <c r="AQ70" s="42"/>
    </row>
    <row r="71" spans="1:50" ht="16.5" thickBot="1" x14ac:dyDescent="0.3">
      <c r="A71" s="42"/>
      <c r="B71" s="57" t="s">
        <v>22</v>
      </c>
      <c r="C71" s="44">
        <v>12</v>
      </c>
      <c r="D71" s="58">
        <v>1.1304513969563506</v>
      </c>
      <c r="E71" s="58">
        <v>6.7424727819709748E-2</v>
      </c>
      <c r="F71" s="43"/>
      <c r="G71" s="44">
        <v>12</v>
      </c>
      <c r="H71" s="58">
        <v>1.0440333565026354</v>
      </c>
      <c r="I71" s="59">
        <v>6.3370453448076416E-2</v>
      </c>
      <c r="J71" s="63">
        <v>0.35899999999999999</v>
      </c>
      <c r="K71" s="61"/>
      <c r="L71" s="62">
        <v>6</v>
      </c>
      <c r="M71" s="58">
        <v>1.0782354626890414</v>
      </c>
      <c r="N71" s="59">
        <v>0.12982857685189295</v>
      </c>
      <c r="O71" s="52">
        <v>0.70399999999999996</v>
      </c>
      <c r="P71" s="63">
        <v>0.78200000000000003</v>
      </c>
      <c r="Q71" s="53"/>
      <c r="R71" s="44">
        <v>6</v>
      </c>
      <c r="S71" s="58">
        <v>1.1714047727555794</v>
      </c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>
        <v>7.5972430060929991E-2</v>
      </c>
      <c r="AK71" s="52">
        <v>0.71499999999999997</v>
      </c>
      <c r="AL71" s="63">
        <v>0.24299999999999999</v>
      </c>
      <c r="AM71" s="63">
        <v>0.55700000000000005</v>
      </c>
      <c r="AN71" s="42"/>
      <c r="AO71" s="42"/>
      <c r="AP71" s="50"/>
      <c r="AQ71" s="42"/>
    </row>
    <row r="72" spans="1:50" ht="16.5" thickBot="1" x14ac:dyDescent="0.3">
      <c r="A72" s="42"/>
      <c r="B72" s="57" t="s">
        <v>23</v>
      </c>
      <c r="C72" s="44">
        <v>14</v>
      </c>
      <c r="D72" s="58">
        <v>4.031428571428572</v>
      </c>
      <c r="E72" s="58">
        <v>0.89684603475016589</v>
      </c>
      <c r="F72" s="43"/>
      <c r="G72" s="44">
        <v>14</v>
      </c>
      <c r="H72" s="58">
        <v>3.9449999999999998</v>
      </c>
      <c r="I72" s="59">
        <v>0.3759292515857236</v>
      </c>
      <c r="J72" s="63">
        <v>0.27</v>
      </c>
      <c r="K72" s="61"/>
      <c r="L72" s="62">
        <v>6</v>
      </c>
      <c r="M72" s="58">
        <v>2.8366666666666664</v>
      </c>
      <c r="N72" s="59">
        <v>0.31905764021220057</v>
      </c>
      <c r="O72" s="52" t="s">
        <v>49</v>
      </c>
      <c r="P72" s="60" t="s">
        <v>36</v>
      </c>
      <c r="Q72" s="53"/>
      <c r="R72" s="44">
        <v>8</v>
      </c>
      <c r="S72" s="58">
        <v>3.3087499999999999</v>
      </c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>
        <v>0.40262281844000281</v>
      </c>
      <c r="AK72" s="52" t="s">
        <v>50</v>
      </c>
      <c r="AL72" s="60" t="s">
        <v>37</v>
      </c>
      <c r="AM72" s="47">
        <v>0.66200000000000003</v>
      </c>
      <c r="AN72" s="42"/>
      <c r="AO72" s="7" t="s">
        <v>14</v>
      </c>
      <c r="AP72" s="50"/>
      <c r="AQ72" s="42"/>
    </row>
    <row r="73" spans="1:50" ht="16.5" thickBot="1" x14ac:dyDescent="0.3">
      <c r="A73" s="42"/>
      <c r="B73" s="57" t="s">
        <v>24</v>
      </c>
      <c r="C73" s="44">
        <v>12</v>
      </c>
      <c r="D73" s="58">
        <v>0.17132592723943763</v>
      </c>
      <c r="E73" s="58">
        <v>3.4151401585809711E-2</v>
      </c>
      <c r="F73" s="43"/>
      <c r="G73" s="44">
        <v>12</v>
      </c>
      <c r="H73" s="58">
        <v>0.1063854117343241</v>
      </c>
      <c r="I73" s="59">
        <v>1.069543127108288E-2</v>
      </c>
      <c r="J73" s="63" t="s">
        <v>25</v>
      </c>
      <c r="K73" s="61"/>
      <c r="L73" s="62">
        <v>6</v>
      </c>
      <c r="M73" s="58">
        <v>7.9022502032982778E-2</v>
      </c>
      <c r="N73" s="59">
        <v>6.9425705194131231E-3</v>
      </c>
      <c r="O73" s="64">
        <v>7.0000000000000001E-3</v>
      </c>
      <c r="P73" s="63">
        <v>0.10100000000000001</v>
      </c>
      <c r="Q73" s="53"/>
      <c r="R73" s="44">
        <v>6</v>
      </c>
      <c r="S73" s="58">
        <v>7.3253706014793307E-2</v>
      </c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>
        <v>1.381619420477871E-2</v>
      </c>
      <c r="AK73" s="64" t="s">
        <v>51</v>
      </c>
      <c r="AL73" s="63">
        <v>8.6999999999999994E-2</v>
      </c>
      <c r="AM73" s="63">
        <v>0.75700000000000001</v>
      </c>
      <c r="AN73" s="42"/>
      <c r="AO73" s="42"/>
      <c r="AP73" s="50"/>
      <c r="AQ73" s="42"/>
    </row>
    <row r="74" spans="1:50" ht="15.75" x14ac:dyDescent="0.25">
      <c r="AJ74" s="42"/>
      <c r="AK74" s="42"/>
      <c r="AL74" s="42"/>
      <c r="AM74" s="10"/>
    </row>
    <row r="75" spans="1:50" ht="15.75" x14ac:dyDescent="0.25">
      <c r="AJ75" s="42"/>
      <c r="AK75" s="42"/>
      <c r="AL75" s="42"/>
      <c r="AM75" s="42"/>
    </row>
    <row r="76" spans="1:50" ht="15.75" x14ac:dyDescent="0.25">
      <c r="Q76" s="37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K76" s="42"/>
      <c r="AL76" s="42"/>
      <c r="AM76" s="42"/>
    </row>
    <row r="77" spans="1:50" ht="15.75" x14ac:dyDescent="0.25">
      <c r="P77" s="10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42"/>
      <c r="AL77" s="42"/>
      <c r="AM77" s="42"/>
    </row>
    <row r="78" spans="1:50" ht="15.75" x14ac:dyDescent="0.25">
      <c r="Q78" s="9"/>
      <c r="R78" s="7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K78" s="42"/>
      <c r="AL78" s="42"/>
      <c r="AM78" s="42"/>
    </row>
    <row r="79" spans="1:50" ht="15.75" x14ac:dyDescent="0.25">
      <c r="AJ79" s="42"/>
      <c r="AK79" s="42"/>
      <c r="AL79" s="42"/>
      <c r="AM79" s="42"/>
    </row>
    <row r="80" spans="1:50" ht="15.75" x14ac:dyDescent="0.25">
      <c r="AJ80" s="42"/>
      <c r="AK80" s="42"/>
      <c r="AL80" s="42"/>
      <c r="AM80" s="42"/>
    </row>
    <row r="81" spans="36:39" ht="15.75" x14ac:dyDescent="0.25">
      <c r="AJ81" s="42"/>
      <c r="AK81" s="42"/>
      <c r="AL81" s="42"/>
      <c r="AM81" s="42"/>
    </row>
    <row r="82" spans="36:39" ht="15.75" x14ac:dyDescent="0.25">
      <c r="AJ82" s="42"/>
      <c r="AK82" s="42"/>
      <c r="AL82" s="42"/>
      <c r="AM82" s="42"/>
    </row>
    <row r="83" spans="36:39" ht="15.75" x14ac:dyDescent="0.25">
      <c r="AJ83" s="42"/>
      <c r="AK83" s="42"/>
      <c r="AL83" s="42"/>
      <c r="AM83" s="42"/>
    </row>
  </sheetData>
  <mergeCells count="9">
    <mergeCell ref="C24:J24"/>
    <mergeCell ref="C5:N5"/>
    <mergeCell ref="C11:N11"/>
    <mergeCell ref="C17:H17"/>
    <mergeCell ref="AO65:AP65"/>
    <mergeCell ref="D64:E64"/>
    <mergeCell ref="H64:I64"/>
    <mergeCell ref="M64:N64"/>
    <mergeCell ref="S64:AJ64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SigmaPlotGraphicObject.13" shapeId="2049" r:id="rId4">
          <objectPr defaultSize="0" autoPict="0" r:id="rId5">
            <anchor moveWithCells="1">
              <from>
                <xdr:col>55</xdr:col>
                <xdr:colOff>0</xdr:colOff>
                <xdr:row>6</xdr:row>
                <xdr:rowOff>0</xdr:rowOff>
              </from>
              <to>
                <xdr:col>61</xdr:col>
                <xdr:colOff>171450</xdr:colOff>
                <xdr:row>18</xdr:row>
                <xdr:rowOff>152400</xdr:rowOff>
              </to>
            </anchor>
          </objectPr>
        </oleObject>
      </mc:Choice>
      <mc:Fallback>
        <oleObject progId="SigmaPlotGraphicObject.13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2357D-387D-4456-A8E3-B7C1CC0480B9}">
  <sheetPr>
    <pageSetUpPr fitToPage="1"/>
  </sheetPr>
  <dimension ref="B1:BN48"/>
  <sheetViews>
    <sheetView tabSelected="1" zoomScaleNormal="100" workbookViewId="0">
      <selection activeCell="M26" sqref="M26"/>
    </sheetView>
  </sheetViews>
  <sheetFormatPr defaultRowHeight="15" x14ac:dyDescent="0.25"/>
  <cols>
    <col min="1" max="1" width="9" style="9"/>
    <col min="2" max="2" width="50.875" style="9" bestFit="1" customWidth="1"/>
    <col min="3" max="6" width="9" style="10"/>
    <col min="7" max="7" width="8.875" style="10" customWidth="1"/>
    <col min="8" max="13" width="9" style="10"/>
    <col min="14" max="14" width="10.75" style="10" customWidth="1"/>
    <col min="15" max="15" width="10.5" style="10" customWidth="1"/>
    <col min="16" max="16" width="9.25" style="10" customWidth="1"/>
    <col min="17" max="35" width="10" style="10" customWidth="1"/>
    <col min="36" max="36" width="9.75" style="105" customWidth="1"/>
    <col min="37" max="37" width="11.25" style="105" customWidth="1"/>
    <col min="38" max="38" width="9.75" style="105" customWidth="1"/>
    <col min="39" max="41" width="9" style="105"/>
    <col min="42" max="42" width="9" style="101"/>
    <col min="43" max="43" width="12" style="105" customWidth="1"/>
    <col min="44" max="44" width="10.25" style="101" bestFit="1" customWidth="1"/>
    <col min="45" max="45" width="9" style="101"/>
    <col min="46" max="47" width="10.25" style="101" bestFit="1" customWidth="1"/>
    <col min="48" max="48" width="9.125" style="101" bestFit="1" customWidth="1"/>
    <col min="49" max="52" width="9" style="101"/>
    <col min="53" max="53" width="16.375" style="101" customWidth="1"/>
    <col min="54" max="54" width="10.25" style="9" bestFit="1" customWidth="1"/>
    <col min="55" max="55" width="9.125" style="9" bestFit="1" customWidth="1"/>
    <col min="56" max="16384" width="9" style="9"/>
  </cols>
  <sheetData>
    <row r="1" spans="2:66" s="1" customFormat="1" x14ac:dyDescent="0.25"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47"/>
      <c r="AW1" s="100"/>
      <c r="AX1" s="100"/>
      <c r="AY1" s="100"/>
      <c r="AZ1" s="100"/>
      <c r="BA1" s="100"/>
    </row>
    <row r="2" spans="2:66" s="1" customFormat="1" ht="19.5" thickBot="1" x14ac:dyDescent="0.35">
      <c r="B2" s="3" t="s">
        <v>62</v>
      </c>
      <c r="C2" s="3" t="s">
        <v>83</v>
      </c>
      <c r="H2" s="122" t="s">
        <v>0</v>
      </c>
      <c r="I2" s="121"/>
      <c r="J2" s="121"/>
      <c r="K2" s="121"/>
      <c r="L2" s="121"/>
      <c r="N2" s="4" t="s">
        <v>63</v>
      </c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47"/>
      <c r="AW2" s="100"/>
      <c r="AX2" s="100"/>
      <c r="AY2" s="100"/>
      <c r="AZ2" s="100"/>
      <c r="BA2" s="147"/>
      <c r="BN2" s="5" t="s">
        <v>1</v>
      </c>
    </row>
    <row r="3" spans="2:66" s="32" customFormat="1" x14ac:dyDescent="0.25">
      <c r="AJ3" s="99"/>
      <c r="AK3" s="99"/>
      <c r="AL3" s="99"/>
      <c r="AM3" s="148" t="s">
        <v>84</v>
      </c>
      <c r="AN3" s="100"/>
      <c r="AO3" s="100"/>
      <c r="AP3" s="100"/>
      <c r="AQ3" s="149" t="s">
        <v>7</v>
      </c>
      <c r="AR3" s="100"/>
      <c r="AS3" s="100"/>
      <c r="AT3" s="100"/>
      <c r="AU3" s="100"/>
      <c r="AV3" s="105"/>
      <c r="AW3" s="101"/>
      <c r="AX3" s="99"/>
      <c r="AY3" s="101"/>
      <c r="AZ3" s="99"/>
      <c r="BA3" s="99"/>
      <c r="BK3" s="33" t="s">
        <v>1</v>
      </c>
    </row>
    <row r="4" spans="2:66" s="1" customFormat="1" ht="18.75" x14ac:dyDescent="0.3">
      <c r="B4" s="6" t="s">
        <v>74</v>
      </c>
      <c r="AJ4" s="100"/>
      <c r="AK4" s="100"/>
      <c r="AL4" s="100"/>
      <c r="AM4" s="99"/>
      <c r="AN4" s="99"/>
      <c r="AO4" s="99"/>
      <c r="AP4" s="99"/>
      <c r="AQ4" s="99"/>
      <c r="AR4" s="99"/>
      <c r="AS4" s="99"/>
      <c r="AT4" s="99"/>
      <c r="AU4" s="99"/>
      <c r="AV4" s="105"/>
      <c r="AW4" s="101"/>
      <c r="AX4" s="100"/>
      <c r="AY4" s="101"/>
      <c r="AZ4" s="100"/>
      <c r="BA4" s="100"/>
      <c r="BF4" s="2"/>
    </row>
    <row r="5" spans="2:66" ht="16.5" thickBot="1" x14ac:dyDescent="0.3">
      <c r="B5" s="35"/>
      <c r="C5" s="139" t="s">
        <v>64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36"/>
      <c r="P5" s="36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97"/>
      <c r="AK5" s="97"/>
      <c r="AL5" s="97"/>
      <c r="AM5" s="150"/>
      <c r="AN5" s="150"/>
      <c r="AO5" s="150"/>
      <c r="AP5" s="97" t="s">
        <v>3</v>
      </c>
      <c r="AQ5" s="101"/>
      <c r="AT5" s="97" t="s">
        <v>3</v>
      </c>
      <c r="AV5" s="105"/>
      <c r="AX5" s="97" t="s">
        <v>3</v>
      </c>
    </row>
    <row r="6" spans="2:66" ht="15.75" thickBot="1" x14ac:dyDescent="0.3">
      <c r="B6" s="95" t="s">
        <v>73</v>
      </c>
      <c r="C6" s="96">
        <v>1279</v>
      </c>
      <c r="D6" s="96">
        <v>1298</v>
      </c>
      <c r="E6" s="96">
        <v>4365</v>
      </c>
      <c r="F6" s="96">
        <v>6608</v>
      </c>
      <c r="G6" s="96">
        <v>8186</v>
      </c>
      <c r="H6" s="96">
        <v>8193</v>
      </c>
      <c r="I6" s="96">
        <v>1121</v>
      </c>
      <c r="J6" s="96">
        <v>1122</v>
      </c>
      <c r="K6" s="96">
        <v>5180</v>
      </c>
      <c r="L6" s="96">
        <v>5233</v>
      </c>
      <c r="M6" s="96">
        <v>7705</v>
      </c>
      <c r="N6" s="96">
        <v>5179</v>
      </c>
      <c r="O6" s="96"/>
      <c r="P6" s="96" t="s">
        <v>4</v>
      </c>
      <c r="Q6" s="96" t="s">
        <v>5</v>
      </c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97"/>
      <c r="AK6" s="101"/>
      <c r="AL6" s="97"/>
      <c r="AM6" s="97"/>
      <c r="AN6" s="97"/>
      <c r="AO6" s="101"/>
      <c r="AP6" s="97" t="s">
        <v>68</v>
      </c>
      <c r="AQ6" s="101"/>
      <c r="AT6" s="97" t="s">
        <v>71</v>
      </c>
      <c r="AV6" s="105"/>
      <c r="AX6" s="97" t="s">
        <v>6</v>
      </c>
    </row>
    <row r="7" spans="2:66" x14ac:dyDescent="0.25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97"/>
      <c r="AK7" s="101"/>
      <c r="AL7" s="97"/>
      <c r="AM7" s="97"/>
      <c r="AN7" s="97"/>
      <c r="AO7" s="101"/>
      <c r="AP7" s="97"/>
      <c r="AQ7" s="101"/>
      <c r="AV7" s="105"/>
      <c r="AX7" s="97"/>
    </row>
    <row r="8" spans="2:66" x14ac:dyDescent="0.25">
      <c r="B8" s="7" t="s">
        <v>52</v>
      </c>
      <c r="C8" s="125">
        <v>72.05</v>
      </c>
      <c r="D8" s="125">
        <v>73.150000000000006</v>
      </c>
      <c r="E8" s="126">
        <v>85.47</v>
      </c>
      <c r="F8" s="125">
        <v>67.64</v>
      </c>
      <c r="G8" s="125">
        <v>70.44</v>
      </c>
      <c r="H8" s="125">
        <v>71.33</v>
      </c>
      <c r="I8" s="125">
        <v>83.08</v>
      </c>
      <c r="J8" s="125">
        <v>51.84</v>
      </c>
      <c r="K8" s="127">
        <v>39.61</v>
      </c>
      <c r="L8" s="128">
        <v>52.23</v>
      </c>
      <c r="M8" s="125">
        <v>74.900000000000006</v>
      </c>
      <c r="N8" s="129">
        <v>66.47</v>
      </c>
      <c r="O8" s="74"/>
      <c r="P8" s="72">
        <f>AVERAGE(C8:N8)</f>
        <v>67.350833333333341</v>
      </c>
      <c r="Q8" s="72">
        <f>STDEV(C8:N8)/SQRT(COUNT(C8:N8))</f>
        <v>3.8469083332914966</v>
      </c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119"/>
      <c r="AK8" s="101"/>
      <c r="AM8" s="150" t="s">
        <v>52</v>
      </c>
      <c r="AN8" s="104"/>
      <c r="AO8" s="101"/>
      <c r="AP8" s="105">
        <v>0.83599999999999997</v>
      </c>
      <c r="AQ8" s="101"/>
      <c r="AT8" s="105" t="s">
        <v>57</v>
      </c>
      <c r="AV8" s="105"/>
      <c r="AX8" s="151">
        <v>0.91300000000000003</v>
      </c>
      <c r="BA8" s="150" t="s">
        <v>14</v>
      </c>
    </row>
    <row r="9" spans="2:66" x14ac:dyDescent="0.25">
      <c r="B9" s="7" t="s">
        <v>53</v>
      </c>
      <c r="C9" s="125">
        <v>74.180000000000007</v>
      </c>
      <c r="D9" s="125">
        <v>33.58</v>
      </c>
      <c r="E9" s="126">
        <v>46.05</v>
      </c>
      <c r="F9" s="125">
        <v>30.85</v>
      </c>
      <c r="G9" s="125">
        <v>43.61</v>
      </c>
      <c r="H9" s="125">
        <v>45.62</v>
      </c>
      <c r="I9" s="125">
        <v>38.479999999999997</v>
      </c>
      <c r="J9" s="125">
        <v>41.27</v>
      </c>
      <c r="K9" s="127">
        <v>33.85</v>
      </c>
      <c r="L9" s="128">
        <v>47.59</v>
      </c>
      <c r="M9" s="125">
        <v>48.11</v>
      </c>
      <c r="N9" s="129">
        <v>47.99</v>
      </c>
      <c r="O9" s="74"/>
      <c r="P9" s="72">
        <f t="shared" ref="P9:P10" si="0">AVERAGE(C9:N9)</f>
        <v>44.265000000000008</v>
      </c>
      <c r="Q9" s="72">
        <f t="shared" ref="Q9:Q10" si="1">STDEV(C9:N9)/SQRT(COUNT(C9:N9))</f>
        <v>3.2393341300428653</v>
      </c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119"/>
      <c r="AK9" s="101"/>
      <c r="AM9" s="150" t="s">
        <v>53</v>
      </c>
      <c r="AN9" s="104"/>
      <c r="AO9" s="101"/>
      <c r="AP9" s="149" t="s">
        <v>11</v>
      </c>
      <c r="AQ9" s="101"/>
      <c r="AR9" s="150"/>
      <c r="AT9" s="105" t="s">
        <v>59</v>
      </c>
      <c r="AV9" s="105"/>
      <c r="AX9" s="151" t="s">
        <v>58</v>
      </c>
      <c r="BA9" s="150" t="s">
        <v>14</v>
      </c>
    </row>
    <row r="10" spans="2:66" x14ac:dyDescent="0.25">
      <c r="B10" s="7" t="s">
        <v>54</v>
      </c>
      <c r="C10" s="125">
        <v>20.74</v>
      </c>
      <c r="D10" s="125">
        <v>8.0500000000000007</v>
      </c>
      <c r="E10" s="126">
        <v>5.91</v>
      </c>
      <c r="F10" s="125">
        <v>12.28</v>
      </c>
      <c r="G10" s="125">
        <v>9.61</v>
      </c>
      <c r="H10" s="125">
        <v>12.84</v>
      </c>
      <c r="I10" s="125">
        <v>6.51</v>
      </c>
      <c r="J10" s="125">
        <v>19.88</v>
      </c>
      <c r="K10" s="127">
        <v>20.440000000000001</v>
      </c>
      <c r="L10" s="128">
        <v>22.74</v>
      </c>
      <c r="M10" s="125">
        <v>12.08</v>
      </c>
      <c r="N10" s="129">
        <v>16.09</v>
      </c>
      <c r="O10" s="74"/>
      <c r="P10" s="72">
        <f t="shared" si="0"/>
        <v>13.930833333333334</v>
      </c>
      <c r="Q10" s="72">
        <f t="shared" si="1"/>
        <v>1.7108988681008244</v>
      </c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119"/>
      <c r="AK10" s="101"/>
      <c r="AM10" s="150" t="s">
        <v>54</v>
      </c>
      <c r="AN10" s="104"/>
      <c r="AO10" s="101"/>
      <c r="AP10" s="105">
        <v>0.14199999999999999</v>
      </c>
      <c r="AQ10" s="101"/>
      <c r="AT10" s="105">
        <v>0.59199999999999997</v>
      </c>
      <c r="AV10" s="105"/>
      <c r="AX10" s="151">
        <v>0.59599999999999997</v>
      </c>
    </row>
    <row r="11" spans="2:66" x14ac:dyDescent="0.25">
      <c r="C11" s="123"/>
      <c r="D11" s="123"/>
      <c r="E11" s="66"/>
      <c r="F11" s="123"/>
      <c r="G11" s="123"/>
      <c r="H11" s="123"/>
      <c r="I11" s="123"/>
      <c r="J11" s="123"/>
      <c r="K11" s="67"/>
      <c r="L11" s="68"/>
      <c r="M11" s="123"/>
      <c r="N11" s="69"/>
      <c r="O11" s="13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04"/>
      <c r="AK11" s="101"/>
      <c r="AM11" s="119"/>
      <c r="AN11" s="104"/>
      <c r="AO11" s="101"/>
      <c r="AP11" s="105"/>
      <c r="AQ11" s="101"/>
      <c r="AT11" s="105"/>
      <c r="AV11" s="105"/>
      <c r="AX11" s="105"/>
    </row>
    <row r="12" spans="2:66" ht="18.75" x14ac:dyDescent="0.3">
      <c r="B12" s="6" t="s">
        <v>26</v>
      </c>
      <c r="AM12" s="100"/>
      <c r="AN12" s="100"/>
      <c r="AO12" s="100"/>
      <c r="AP12" s="100"/>
      <c r="AQ12" s="100"/>
      <c r="AR12" s="100"/>
      <c r="AS12" s="100"/>
      <c r="AT12" s="100"/>
      <c r="AV12" s="105"/>
      <c r="AX12" s="105"/>
    </row>
    <row r="13" spans="2:66" ht="19.5" thickBot="1" x14ac:dyDescent="0.35">
      <c r="B13" s="35"/>
      <c r="C13" s="139" t="s">
        <v>66</v>
      </c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97"/>
      <c r="AK13" s="97"/>
      <c r="AL13" s="97"/>
      <c r="AM13" s="97"/>
      <c r="AN13" s="97"/>
      <c r="AO13" s="101"/>
      <c r="AP13" s="97" t="s">
        <v>3</v>
      </c>
      <c r="AQ13" s="101"/>
      <c r="AT13" s="97" t="s">
        <v>3</v>
      </c>
      <c r="AV13" s="147"/>
      <c r="AW13" s="100"/>
      <c r="AX13" s="100"/>
      <c r="AY13" s="100"/>
      <c r="BA13" s="152"/>
      <c r="BB13" s="22"/>
      <c r="BC13" s="6"/>
    </row>
    <row r="14" spans="2:66" ht="15.75" thickBot="1" x14ac:dyDescent="0.3">
      <c r="B14" s="95" t="s">
        <v>73</v>
      </c>
      <c r="C14" s="96">
        <v>1279</v>
      </c>
      <c r="D14" s="96">
        <v>1298</v>
      </c>
      <c r="E14" s="96">
        <v>4365</v>
      </c>
      <c r="F14" s="96">
        <v>6608</v>
      </c>
      <c r="G14" s="96" t="s">
        <v>27</v>
      </c>
      <c r="H14" s="96">
        <v>8193</v>
      </c>
      <c r="I14" s="96">
        <v>1121</v>
      </c>
      <c r="J14" s="96">
        <v>1122</v>
      </c>
      <c r="K14" s="96">
        <v>5180</v>
      </c>
      <c r="L14" s="96">
        <v>5233</v>
      </c>
      <c r="M14" s="96" t="s">
        <v>28</v>
      </c>
      <c r="N14" s="96">
        <v>5179</v>
      </c>
      <c r="O14" s="96"/>
      <c r="P14" s="96" t="s">
        <v>4</v>
      </c>
      <c r="Q14" s="96" t="s">
        <v>5</v>
      </c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97"/>
      <c r="AK14" s="101"/>
      <c r="AL14" s="97"/>
      <c r="AM14" s="97"/>
      <c r="AN14" s="97"/>
      <c r="AO14" s="101"/>
      <c r="AP14" s="97" t="s">
        <v>69</v>
      </c>
      <c r="AQ14" s="101"/>
      <c r="AT14" s="97" t="s">
        <v>72</v>
      </c>
      <c r="AV14" s="105"/>
      <c r="AW14" s="97"/>
    </row>
    <row r="15" spans="2:66" x14ac:dyDescent="0.25"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97"/>
      <c r="AK15" s="101"/>
      <c r="AL15" s="97"/>
      <c r="AM15" s="97"/>
      <c r="AN15" s="97"/>
      <c r="AO15" s="101"/>
      <c r="AQ15" s="97"/>
      <c r="AU15" s="100"/>
      <c r="AV15" s="105"/>
      <c r="AW15" s="97"/>
    </row>
    <row r="16" spans="2:66" x14ac:dyDescent="0.25">
      <c r="B16" s="7" t="s">
        <v>52</v>
      </c>
      <c r="C16" s="125">
        <v>68.260000000000005</v>
      </c>
      <c r="D16" s="125">
        <v>57.44</v>
      </c>
      <c r="E16" s="126">
        <v>79.52</v>
      </c>
      <c r="F16" s="125">
        <v>35.82</v>
      </c>
      <c r="G16" s="125">
        <v>86.05</v>
      </c>
      <c r="H16" s="125">
        <v>88.09</v>
      </c>
      <c r="I16" s="125">
        <v>76</v>
      </c>
      <c r="J16" s="125">
        <v>76.41</v>
      </c>
      <c r="K16" s="127">
        <v>50.17</v>
      </c>
      <c r="L16" s="128">
        <v>65.92</v>
      </c>
      <c r="M16" s="130">
        <v>68.540000000000006</v>
      </c>
      <c r="N16" s="129">
        <v>63.69</v>
      </c>
      <c r="O16" s="86"/>
      <c r="P16" s="72">
        <f>AVERAGE(C16:N16)</f>
        <v>67.992499999999993</v>
      </c>
      <c r="Q16" s="72">
        <f>STDEV(C16:N16)/SQRT(COUNT(C16:N16))</f>
        <v>4.3389401591339816</v>
      </c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119"/>
      <c r="AK16" s="101"/>
      <c r="AM16" s="150" t="s">
        <v>52</v>
      </c>
      <c r="AN16" s="104"/>
      <c r="AO16" s="101"/>
      <c r="AP16" s="105">
        <v>0.92200000000000004</v>
      </c>
      <c r="AQ16" s="101"/>
      <c r="AT16" s="105">
        <v>0.78800000000000003</v>
      </c>
      <c r="AV16" s="105"/>
      <c r="AW16" s="97"/>
    </row>
    <row r="17" spans="2:55" x14ac:dyDescent="0.25">
      <c r="B17" s="7" t="s">
        <v>53</v>
      </c>
      <c r="C17" s="125">
        <v>94.85</v>
      </c>
      <c r="D17" s="125">
        <v>33.58</v>
      </c>
      <c r="E17" s="126">
        <v>46.05</v>
      </c>
      <c r="F17" s="125">
        <v>30.85</v>
      </c>
      <c r="G17" s="125">
        <v>43.61</v>
      </c>
      <c r="H17" s="125">
        <v>45.62</v>
      </c>
      <c r="I17" s="125">
        <v>44.24</v>
      </c>
      <c r="J17" s="125">
        <v>51.82</v>
      </c>
      <c r="K17" s="127">
        <v>54.37</v>
      </c>
      <c r="L17" s="128">
        <v>55.33</v>
      </c>
      <c r="M17" s="130">
        <v>42.32</v>
      </c>
      <c r="N17" s="129">
        <v>49.65</v>
      </c>
      <c r="O17" s="86"/>
      <c r="P17" s="72">
        <f>AVERAGE(C17:N17)</f>
        <v>49.357499999999995</v>
      </c>
      <c r="Q17" s="72">
        <f t="shared" ref="Q17:Q18" si="2">STDEV(C17:N17)/SQRT(COUNT(C17:N17))</f>
        <v>4.65607083751304</v>
      </c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119"/>
      <c r="AK17" s="101"/>
      <c r="AM17" s="150" t="s">
        <v>53</v>
      </c>
      <c r="AN17" s="104"/>
      <c r="AO17" s="101"/>
      <c r="AP17" s="149" t="s">
        <v>60</v>
      </c>
      <c r="AQ17" s="101"/>
      <c r="AR17" s="150"/>
      <c r="AT17" s="105" t="s">
        <v>61</v>
      </c>
      <c r="AV17" s="105"/>
      <c r="AW17" s="105"/>
      <c r="BA17" s="150" t="s">
        <v>14</v>
      </c>
    </row>
    <row r="18" spans="2:55" x14ac:dyDescent="0.25">
      <c r="B18" s="7" t="s">
        <v>54</v>
      </c>
      <c r="C18" s="125">
        <v>30.11</v>
      </c>
      <c r="D18" s="125">
        <v>14.29</v>
      </c>
      <c r="E18" s="126">
        <v>9.43</v>
      </c>
      <c r="F18" s="125">
        <v>19.8</v>
      </c>
      <c r="G18" s="125">
        <v>6.08</v>
      </c>
      <c r="H18" s="125">
        <v>5.44</v>
      </c>
      <c r="I18" s="125">
        <v>10.62</v>
      </c>
      <c r="J18" s="125">
        <v>12.23</v>
      </c>
      <c r="K18" s="127">
        <v>27.09</v>
      </c>
      <c r="L18" s="128">
        <v>18.86</v>
      </c>
      <c r="M18" s="130">
        <v>13.31</v>
      </c>
      <c r="N18" s="129">
        <v>18.03</v>
      </c>
      <c r="O18" s="86"/>
      <c r="P18" s="72">
        <f t="shared" ref="P18" si="3">AVERAGE(C18:N18)</f>
        <v>15.440833333333332</v>
      </c>
      <c r="Q18" s="72">
        <f t="shared" si="2"/>
        <v>2.2215731043746478</v>
      </c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119"/>
      <c r="AK18" s="101"/>
      <c r="AM18" s="150" t="s">
        <v>54</v>
      </c>
      <c r="AN18" s="104"/>
      <c r="AO18" s="101"/>
      <c r="AP18" s="105">
        <v>0.34100000000000003</v>
      </c>
      <c r="AQ18" s="101"/>
      <c r="AT18" s="105">
        <v>0.94599999999999995</v>
      </c>
      <c r="AU18" s="97"/>
      <c r="AV18" s="105"/>
      <c r="AW18" s="105"/>
    </row>
    <row r="19" spans="2:55" x14ac:dyDescent="0.25">
      <c r="C19" s="124"/>
      <c r="AJ19" s="153"/>
      <c r="AN19" s="101"/>
      <c r="AO19" s="101"/>
      <c r="AQ19" s="101"/>
      <c r="AV19" s="105"/>
      <c r="AW19" s="105"/>
      <c r="BB19" s="8"/>
      <c r="BC19" s="8"/>
    </row>
    <row r="20" spans="2:55" x14ac:dyDescent="0.25">
      <c r="C20" s="124"/>
      <c r="AN20" s="101"/>
      <c r="AO20" s="101"/>
      <c r="AQ20" s="101"/>
      <c r="AR20" s="105"/>
      <c r="AV20" s="105"/>
      <c r="AW20" s="105"/>
      <c r="BA20" s="150"/>
      <c r="BB20" s="29"/>
      <c r="BC20" s="30"/>
    </row>
    <row r="21" spans="2:55" ht="18.75" x14ac:dyDescent="0.3">
      <c r="B21" s="6" t="s">
        <v>76</v>
      </c>
      <c r="AM21" s="97"/>
      <c r="AN21" s="97"/>
      <c r="AP21" s="97" t="s">
        <v>32</v>
      </c>
      <c r="AQ21" s="97"/>
      <c r="AR21" s="97"/>
      <c r="AS21" s="97"/>
      <c r="AT21" s="97"/>
      <c r="AV21" s="105"/>
      <c r="AW21" s="105"/>
    </row>
    <row r="22" spans="2:55" ht="15.75" thickBot="1" x14ac:dyDescent="0.3">
      <c r="C22" s="142" t="s">
        <v>65</v>
      </c>
      <c r="D22" s="142"/>
      <c r="E22" s="142"/>
      <c r="F22" s="142"/>
      <c r="G22" s="142"/>
      <c r="H22" s="142"/>
      <c r="I22" s="8"/>
      <c r="J22" s="8"/>
      <c r="K22" s="8"/>
      <c r="L22" s="8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101"/>
      <c r="AK22" s="101"/>
      <c r="AL22" s="101"/>
      <c r="AM22" s="97"/>
      <c r="AN22" s="97"/>
      <c r="AO22" s="101"/>
      <c r="AP22" s="97" t="s">
        <v>30</v>
      </c>
      <c r="AQ22" s="97"/>
      <c r="AR22" s="97"/>
      <c r="AS22" s="97"/>
      <c r="AT22" s="97"/>
      <c r="AV22" s="105"/>
      <c r="AW22" s="105"/>
      <c r="BA22" s="150"/>
      <c r="BB22" s="29"/>
      <c r="BC22" s="30"/>
    </row>
    <row r="23" spans="2:55" ht="15.75" thickBot="1" x14ac:dyDescent="0.3">
      <c r="B23" s="95" t="s">
        <v>73</v>
      </c>
      <c r="C23" s="96">
        <v>1279</v>
      </c>
      <c r="D23" s="96">
        <v>1298</v>
      </c>
      <c r="E23" s="96">
        <v>4365</v>
      </c>
      <c r="F23" s="96">
        <v>6608</v>
      </c>
      <c r="G23" s="96">
        <v>8186</v>
      </c>
      <c r="H23" s="96">
        <v>8193</v>
      </c>
      <c r="I23" s="96"/>
      <c r="J23" s="96" t="s">
        <v>4</v>
      </c>
      <c r="K23" s="96" t="s">
        <v>5</v>
      </c>
      <c r="L23" s="8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101"/>
      <c r="AK23" s="101"/>
      <c r="AL23" s="101"/>
      <c r="AM23" s="97"/>
      <c r="AN23" s="97"/>
      <c r="AO23" s="101"/>
      <c r="AP23" s="97" t="s">
        <v>70</v>
      </c>
      <c r="AR23" s="97"/>
      <c r="AS23" s="97"/>
      <c r="AT23" s="97"/>
      <c r="BA23" s="150"/>
      <c r="BB23" s="29"/>
      <c r="BC23" s="30"/>
    </row>
    <row r="24" spans="2:55" ht="18.75" x14ac:dyDescent="0.3">
      <c r="C24" s="8"/>
      <c r="D24" s="8"/>
      <c r="E24" s="8"/>
      <c r="F24" s="8"/>
      <c r="G24" s="8"/>
      <c r="H24" s="8"/>
      <c r="I24" s="8"/>
      <c r="J24" s="8"/>
      <c r="K24" s="8"/>
      <c r="L24" s="8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101"/>
      <c r="AK24" s="101"/>
      <c r="AL24" s="101"/>
      <c r="AM24" s="97"/>
      <c r="AN24" s="97"/>
      <c r="AO24" s="101"/>
      <c r="AP24" s="97"/>
      <c r="AR24" s="105"/>
      <c r="AS24" s="105"/>
      <c r="AT24" s="105"/>
      <c r="AV24" s="154"/>
      <c r="AW24" s="152"/>
      <c r="BA24" s="150"/>
      <c r="BB24" s="31"/>
      <c r="BC24" s="30"/>
    </row>
    <row r="25" spans="2:55" x14ac:dyDescent="0.25">
      <c r="B25" s="7" t="s">
        <v>52</v>
      </c>
      <c r="C25" s="125">
        <v>62.45</v>
      </c>
      <c r="D25" s="125">
        <v>55.35</v>
      </c>
      <c r="E25" s="126">
        <v>76.819999999999993</v>
      </c>
      <c r="F25" s="125">
        <v>80.69</v>
      </c>
      <c r="G25" s="125">
        <v>59.2</v>
      </c>
      <c r="H25" s="125">
        <v>77.56</v>
      </c>
      <c r="I25" s="76"/>
      <c r="J25" s="72">
        <f t="shared" ref="J25:J27" si="4">AVERAGE(C25:H25)</f>
        <v>68.678333333333327</v>
      </c>
      <c r="K25" s="72">
        <f t="shared" ref="K25:K27" si="5">STDEV(C25:H25)/SQRT(COUNT(C25:H25))</f>
        <v>4.456180290088998</v>
      </c>
      <c r="L25" s="12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101"/>
      <c r="AK25" s="101"/>
      <c r="AL25" s="101"/>
      <c r="AM25" s="150" t="s">
        <v>52</v>
      </c>
      <c r="AN25" s="119"/>
      <c r="AO25" s="101"/>
      <c r="AP25" s="105" t="s">
        <v>55</v>
      </c>
      <c r="AQ25" s="101"/>
      <c r="AR25" s="105"/>
      <c r="AS25" s="105"/>
      <c r="AT25" s="105"/>
      <c r="AV25" s="97"/>
      <c r="AW25" s="97"/>
    </row>
    <row r="26" spans="2:55" ht="18.75" x14ac:dyDescent="0.3">
      <c r="B26" s="7" t="s">
        <v>53</v>
      </c>
      <c r="C26" s="125">
        <v>96.64</v>
      </c>
      <c r="D26" s="125">
        <v>50.37</v>
      </c>
      <c r="E26" s="126">
        <v>55.09</v>
      </c>
      <c r="F26" s="125">
        <v>59.7</v>
      </c>
      <c r="G26" s="125">
        <v>52.87</v>
      </c>
      <c r="H26" s="125">
        <v>55.56</v>
      </c>
      <c r="I26" s="76"/>
      <c r="J26" s="72">
        <f t="shared" si="4"/>
        <v>61.705000000000005</v>
      </c>
      <c r="K26" s="72">
        <f t="shared" si="5"/>
        <v>7.1005468099294857</v>
      </c>
      <c r="L26" s="12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101"/>
      <c r="AK26" s="101"/>
      <c r="AL26" s="101"/>
      <c r="AM26" s="150" t="s">
        <v>53</v>
      </c>
      <c r="AN26" s="119"/>
      <c r="AO26" s="101"/>
      <c r="AP26" s="149" t="s">
        <v>56</v>
      </c>
      <c r="AR26" s="105"/>
      <c r="AS26" s="105"/>
      <c r="AT26" s="105"/>
      <c r="AU26" s="152"/>
      <c r="AV26" s="97"/>
      <c r="AW26" s="97"/>
      <c r="BA26" s="150" t="s">
        <v>14</v>
      </c>
    </row>
    <row r="27" spans="2:55" x14ac:dyDescent="0.25">
      <c r="B27" s="7" t="s">
        <v>54</v>
      </c>
      <c r="C27" s="125">
        <v>36.29</v>
      </c>
      <c r="D27" s="125">
        <v>22.49</v>
      </c>
      <c r="E27" s="126">
        <v>12.77</v>
      </c>
      <c r="F27" s="125">
        <v>11.53</v>
      </c>
      <c r="G27" s="125">
        <v>21.57</v>
      </c>
      <c r="H27" s="125">
        <v>12.47</v>
      </c>
      <c r="I27" s="76"/>
      <c r="J27" s="72">
        <f t="shared" si="4"/>
        <v>19.52</v>
      </c>
      <c r="K27" s="72">
        <f t="shared" si="5"/>
        <v>3.8874215962082967</v>
      </c>
      <c r="L27" s="12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101"/>
      <c r="AK27" s="101"/>
      <c r="AL27" s="101"/>
      <c r="AM27" s="150" t="s">
        <v>54</v>
      </c>
      <c r="AN27" s="119"/>
      <c r="AO27" s="101"/>
      <c r="AP27" s="105">
        <v>0.46</v>
      </c>
      <c r="AR27" s="105"/>
      <c r="AS27" s="105"/>
      <c r="AT27" s="105"/>
      <c r="AU27" s="97"/>
      <c r="AV27" s="97"/>
      <c r="AW27" s="97"/>
    </row>
    <row r="28" spans="2:55" x14ac:dyDescent="0.25">
      <c r="B28" s="7"/>
      <c r="AM28" s="155"/>
      <c r="AN28" s="119"/>
      <c r="AO28" s="101"/>
      <c r="AP28" s="97"/>
      <c r="AU28" s="97"/>
      <c r="AV28" s="105"/>
      <c r="AW28" s="105"/>
    </row>
    <row r="29" spans="2:55" x14ac:dyDescent="0.25">
      <c r="AM29" s="101"/>
      <c r="AN29" s="119"/>
      <c r="AO29" s="101"/>
      <c r="AP29" s="105"/>
      <c r="AR29" s="105"/>
      <c r="AU29" s="97"/>
      <c r="AV29" s="105"/>
      <c r="AW29" s="105"/>
    </row>
    <row r="30" spans="2:55" ht="18.75" x14ac:dyDescent="0.3">
      <c r="B30" s="6" t="s">
        <v>77</v>
      </c>
      <c r="AM30" s="150"/>
      <c r="AN30" s="119"/>
      <c r="AO30" s="101"/>
      <c r="AP30" s="105"/>
      <c r="AU30" s="105"/>
      <c r="AV30" s="105"/>
      <c r="AW30" s="105"/>
    </row>
    <row r="31" spans="2:55" ht="15.75" thickBot="1" x14ac:dyDescent="0.3">
      <c r="C31" s="142" t="s">
        <v>80</v>
      </c>
      <c r="D31" s="142"/>
      <c r="E31" s="142"/>
      <c r="F31" s="142"/>
      <c r="G31" s="142"/>
      <c r="H31" s="142"/>
      <c r="I31" s="142"/>
      <c r="J31" s="142"/>
      <c r="K31" s="8"/>
      <c r="L31" s="8"/>
      <c r="M31" s="9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U31" s="105"/>
      <c r="AV31" s="105"/>
      <c r="AW31" s="105"/>
    </row>
    <row r="32" spans="2:55" ht="15.75" thickBot="1" x14ac:dyDescent="0.3">
      <c r="B32" s="95" t="s">
        <v>73</v>
      </c>
      <c r="C32" s="96">
        <v>1121</v>
      </c>
      <c r="D32" s="96">
        <v>1122</v>
      </c>
      <c r="E32" s="96">
        <v>5180</v>
      </c>
      <c r="F32" s="96">
        <v>5233</v>
      </c>
      <c r="G32" s="96">
        <v>7705</v>
      </c>
      <c r="H32" s="96">
        <v>5179</v>
      </c>
      <c r="I32" s="96"/>
      <c r="J32" s="96" t="s">
        <v>4</v>
      </c>
      <c r="K32" s="96" t="s">
        <v>5</v>
      </c>
      <c r="L32" s="8"/>
      <c r="M32" s="9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U32" s="105"/>
      <c r="AW32" s="105"/>
    </row>
    <row r="33" spans="2:49" x14ac:dyDescent="0.25">
      <c r="C33" s="8"/>
      <c r="D33" s="8"/>
      <c r="E33" s="8"/>
      <c r="F33" s="8"/>
      <c r="G33" s="8"/>
      <c r="H33" s="8"/>
      <c r="I33" s="8"/>
      <c r="J33" s="8"/>
      <c r="K33" s="8"/>
      <c r="L33" s="8"/>
      <c r="M33" s="9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W33" s="105"/>
    </row>
    <row r="34" spans="2:49" x14ac:dyDescent="0.25">
      <c r="C34" s="125">
        <v>76.19</v>
      </c>
      <c r="D34" s="125">
        <v>48.21</v>
      </c>
      <c r="E34" s="127">
        <v>46.52</v>
      </c>
      <c r="F34" s="129">
        <v>71.73</v>
      </c>
      <c r="G34" s="130">
        <v>84.26</v>
      </c>
      <c r="H34" s="129">
        <v>68.67</v>
      </c>
      <c r="I34" s="74"/>
      <c r="J34" s="72">
        <f>AVERAGE(C34:H34)</f>
        <v>65.930000000000007</v>
      </c>
      <c r="K34" s="72">
        <f t="shared" ref="K34:K36" si="6">STDEV(C34:H34)/SQRT(COUNT(C34:H34))</f>
        <v>6.2534006748328279</v>
      </c>
      <c r="L34" s="12"/>
      <c r="M34" s="9"/>
      <c r="N34" s="131"/>
      <c r="P34" s="70"/>
    </row>
    <row r="35" spans="2:49" x14ac:dyDescent="0.25">
      <c r="C35" s="125">
        <v>53.81</v>
      </c>
      <c r="D35" s="125">
        <v>53.45</v>
      </c>
      <c r="E35" s="127">
        <v>40.01</v>
      </c>
      <c r="F35" s="129">
        <v>42.2</v>
      </c>
      <c r="G35" s="130">
        <v>41.34</v>
      </c>
      <c r="H35" s="129">
        <v>44.38</v>
      </c>
      <c r="I35" s="74"/>
      <c r="J35" s="72">
        <f>AVERAGE(C35:H35)</f>
        <v>45.865000000000009</v>
      </c>
      <c r="K35" s="72">
        <f t="shared" si="6"/>
        <v>2.5235513996482384</v>
      </c>
      <c r="L35" s="12"/>
      <c r="M35" s="9"/>
      <c r="N35" s="131"/>
      <c r="P35" s="70"/>
    </row>
    <row r="36" spans="2:49" x14ac:dyDescent="0.25">
      <c r="C36" s="125">
        <v>12.81</v>
      </c>
      <c r="D36" s="125">
        <v>27.68</v>
      </c>
      <c r="E36" s="127">
        <v>21.4</v>
      </c>
      <c r="F36" s="129">
        <v>11.93</v>
      </c>
      <c r="G36" s="130">
        <v>6.51</v>
      </c>
      <c r="H36" s="129">
        <v>13.9</v>
      </c>
      <c r="I36" s="74"/>
      <c r="J36" s="72">
        <f>AVERAGE(C36:H36)</f>
        <v>15.705</v>
      </c>
      <c r="K36" s="72">
        <f t="shared" si="6"/>
        <v>3.0890740252271933</v>
      </c>
      <c r="L36" s="12"/>
      <c r="M36" s="9"/>
      <c r="AN36" s="101"/>
      <c r="AQ36" s="101"/>
      <c r="AR36" s="105"/>
      <c r="AS36" s="105"/>
    </row>
    <row r="37" spans="2:49" x14ac:dyDescent="0.25">
      <c r="AP37" s="105"/>
      <c r="AR37" s="105"/>
      <c r="AS37" s="105"/>
    </row>
    <row r="38" spans="2:49" x14ac:dyDescent="0.25">
      <c r="AN38" s="97"/>
      <c r="AP38" s="105"/>
      <c r="AR38" s="105"/>
      <c r="AS38" s="105"/>
    </row>
    <row r="39" spans="2:49" x14ac:dyDescent="0.25">
      <c r="AP39" s="105"/>
      <c r="AR39" s="105"/>
      <c r="AS39" s="105"/>
    </row>
    <row r="40" spans="2:49" x14ac:dyDescent="0.25">
      <c r="C40" s="133"/>
      <c r="E40" s="133"/>
      <c r="I40" s="133"/>
      <c r="K40" s="133"/>
      <c r="AP40" s="105"/>
      <c r="AR40" s="105"/>
      <c r="AS40" s="105"/>
    </row>
    <row r="41" spans="2:49" x14ac:dyDescent="0.25">
      <c r="C41" s="134"/>
      <c r="E41" s="134"/>
      <c r="G41" s="8"/>
      <c r="I41" s="139"/>
      <c r="J41" s="139"/>
      <c r="K41" s="139"/>
      <c r="L41" s="139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150"/>
      <c r="AL41" s="97"/>
      <c r="AP41" s="105"/>
      <c r="AR41" s="105"/>
      <c r="AS41" s="105"/>
    </row>
    <row r="42" spans="2:49" ht="21" x14ac:dyDescent="0.35">
      <c r="B42" s="135"/>
      <c r="G42" s="8"/>
      <c r="N42" s="8"/>
      <c r="O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97"/>
      <c r="AL42" s="97"/>
      <c r="AN42" s="150"/>
      <c r="AP42" s="105"/>
      <c r="AR42" s="105"/>
      <c r="AS42" s="105"/>
      <c r="AU42" s="105"/>
    </row>
    <row r="43" spans="2:49" x14ac:dyDescent="0.25">
      <c r="C43" s="8"/>
      <c r="D43" s="8"/>
      <c r="E43" s="8"/>
      <c r="F43" s="8"/>
      <c r="G43" s="8"/>
      <c r="I43" s="8"/>
      <c r="J43" s="8"/>
      <c r="K43" s="8"/>
      <c r="L43" s="8"/>
      <c r="N43" s="8"/>
      <c r="O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97"/>
      <c r="AL43" s="97"/>
      <c r="AP43" s="105"/>
      <c r="AU43" s="105"/>
    </row>
    <row r="44" spans="2:49" x14ac:dyDescent="0.25">
      <c r="C44" s="8"/>
      <c r="D44" s="8"/>
      <c r="E44" s="8"/>
      <c r="F44" s="8"/>
      <c r="G44" s="8"/>
      <c r="I44" s="8"/>
      <c r="J44" s="8"/>
      <c r="K44" s="8"/>
      <c r="L44" s="8"/>
      <c r="N44" s="8"/>
      <c r="O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97"/>
      <c r="AL44" s="97"/>
      <c r="AU44" s="105"/>
    </row>
    <row r="45" spans="2:49" x14ac:dyDescent="0.25">
      <c r="C45" s="12"/>
      <c r="D45" s="12"/>
      <c r="E45" s="12"/>
      <c r="F45" s="12"/>
      <c r="G45" s="38"/>
      <c r="I45" s="12"/>
      <c r="J45" s="12"/>
      <c r="K45" s="12"/>
      <c r="L45" s="12"/>
      <c r="O45" s="131"/>
      <c r="AU45" s="105"/>
    </row>
    <row r="46" spans="2:49" x14ac:dyDescent="0.25">
      <c r="C46" s="12"/>
      <c r="D46" s="12"/>
      <c r="E46" s="12"/>
      <c r="F46" s="12"/>
      <c r="G46" s="132"/>
      <c r="I46" s="12"/>
      <c r="J46" s="12"/>
      <c r="K46" s="12"/>
      <c r="L46" s="12"/>
      <c r="N46" s="136"/>
      <c r="O46" s="131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L46" s="97"/>
      <c r="AU46" s="105"/>
    </row>
    <row r="47" spans="2:49" x14ac:dyDescent="0.25">
      <c r="C47" s="12"/>
      <c r="D47" s="12"/>
      <c r="E47" s="12"/>
      <c r="F47" s="12"/>
      <c r="G47" s="38"/>
      <c r="I47" s="12"/>
      <c r="J47" s="12"/>
      <c r="K47" s="12"/>
      <c r="L47" s="12"/>
      <c r="AU47" s="105"/>
    </row>
    <row r="48" spans="2:49" x14ac:dyDescent="0.25">
      <c r="AU48" s="105"/>
    </row>
  </sheetData>
  <mergeCells count="6">
    <mergeCell ref="C5:N5"/>
    <mergeCell ref="C13:N13"/>
    <mergeCell ref="C22:H22"/>
    <mergeCell ref="C31:J31"/>
    <mergeCell ref="I41:J41"/>
    <mergeCell ref="K41:L41"/>
  </mergeCells>
  <printOptions gridLines="1"/>
  <pageMargins left="0.25" right="0.25" top="0.25" bottom="0.25" header="0.3" footer="0.3"/>
  <pageSetup scale="37" fitToHeight="0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SigmaPlotGraphicObject.13" shapeId="3073" r:id="rId4">
          <objectPr defaultSize="0" autoPict="0" r:id="rId5">
            <anchor moveWithCells="1">
              <from>
                <xdr:col>66</xdr:col>
                <xdr:colOff>238125</xdr:colOff>
                <xdr:row>18</xdr:row>
                <xdr:rowOff>95250</xdr:rowOff>
              </from>
              <to>
                <xdr:col>72</xdr:col>
                <xdr:colOff>66675</xdr:colOff>
                <xdr:row>31</xdr:row>
                <xdr:rowOff>0</xdr:rowOff>
              </to>
            </anchor>
          </objectPr>
        </oleObject>
      </mc:Choice>
      <mc:Fallback>
        <oleObject progId="SigmaPlotGraphicObject.13" shapeId="3073" r:id="rId4"/>
      </mc:Fallback>
    </mc:AlternateContent>
    <mc:AlternateContent xmlns:mc="http://schemas.openxmlformats.org/markup-compatibility/2006">
      <mc:Choice Requires="x14">
        <oleObject progId="SigmaPlotGraphicObject.13" shapeId="3074" r:id="rId6">
          <objectPr defaultSize="0" autoPict="0" r:id="rId7">
            <anchor moveWithCells="1">
              <from>
                <xdr:col>66</xdr:col>
                <xdr:colOff>276225</xdr:colOff>
                <xdr:row>3</xdr:row>
                <xdr:rowOff>209550</xdr:rowOff>
              </from>
              <to>
                <xdr:col>72</xdr:col>
                <xdr:colOff>247650</xdr:colOff>
                <xdr:row>17</xdr:row>
                <xdr:rowOff>19050</xdr:rowOff>
              </to>
            </anchor>
          </objectPr>
        </oleObject>
      </mc:Choice>
      <mc:Fallback>
        <oleObject progId="SigmaPlotGraphicObject.13" shapeId="307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Left Ventricular Parameters</vt:lpstr>
      <vt:lpstr>Left Ventricular Myocardial mas</vt:lpstr>
      <vt:lpstr>Right Ventricular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Davis-Gorman, Grace F - (gfd)</dc:creator>
  <cp:lastModifiedBy>Davis-Gorman, Grace F - (gfd)</cp:lastModifiedBy>
  <dcterms:created xsi:type="dcterms:W3CDTF">2023-10-04T22:19:00Z</dcterms:created>
  <dcterms:modified xsi:type="dcterms:W3CDTF">2023-10-10T13:44:33Z</dcterms:modified>
</cp:coreProperties>
</file>