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oldman\"/>
    </mc:Choice>
  </mc:AlternateContent>
  <xr:revisionPtr revIDLastSave="0" documentId="8_{D374A32E-EEF6-4CAD-A86A-B7A871D9196F}" xr6:coauthVersionLast="47" xr6:coauthVersionMax="47" xr10:uidLastSave="{00000000-0000-0000-0000-000000000000}"/>
  <bookViews>
    <workbookView xWindow="820" yWindow="-110" windowWidth="18490" windowHeight="11020" activeTab="1" xr2:uid="{775102BF-036A-497F-A9FD-A1999C369391}"/>
  </bookViews>
  <sheets>
    <sheet name="Table 1 EF, EDV, ESV data" sheetId="4" r:id="rId1"/>
    <sheet name="Table 1 EDPVR,Ees,Ees-Mass Vol 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2" i="5" l="1"/>
  <c r="L42" i="5"/>
  <c r="M41" i="5"/>
  <c r="L41" i="5"/>
  <c r="M40" i="5"/>
  <c r="L40" i="5"/>
  <c r="M39" i="5"/>
  <c r="L39" i="5"/>
  <c r="J31" i="5"/>
  <c r="I31" i="5"/>
  <c r="J30" i="5"/>
  <c r="I30" i="5"/>
  <c r="J29" i="5"/>
  <c r="I29" i="5"/>
  <c r="J28" i="5"/>
  <c r="I28" i="5"/>
  <c r="R21" i="5"/>
  <c r="Q21" i="5"/>
  <c r="R20" i="5"/>
  <c r="Q20" i="5"/>
  <c r="R19" i="5"/>
  <c r="Q19" i="5"/>
  <c r="R18" i="5"/>
  <c r="Q18" i="5"/>
  <c r="R12" i="5"/>
  <c r="Q12" i="5"/>
  <c r="R11" i="5"/>
  <c r="Q11" i="5"/>
  <c r="R10" i="5"/>
  <c r="Q10" i="5"/>
  <c r="R9" i="5"/>
  <c r="Q9" i="5"/>
  <c r="K36" i="4"/>
  <c r="L36" i="4"/>
  <c r="K37" i="4"/>
  <c r="L37" i="4"/>
  <c r="L35" i="4"/>
  <c r="K35" i="4"/>
  <c r="J27" i="4"/>
  <c r="K27" i="4"/>
  <c r="J28" i="4"/>
  <c r="K28" i="4"/>
  <c r="K26" i="4"/>
  <c r="J26" i="4"/>
  <c r="Q19" i="4"/>
  <c r="R19" i="4"/>
  <c r="Q20" i="4"/>
  <c r="R20" i="4"/>
  <c r="R18" i="4"/>
  <c r="Q18" i="4"/>
  <c r="O11" i="4"/>
  <c r="P11" i="4"/>
  <c r="O12" i="4"/>
  <c r="P12" i="4"/>
  <c r="P10" i="4"/>
  <c r="O10" i="4"/>
  <c r="J42" i="5" l="1"/>
  <c r="H42" i="5"/>
  <c r="F42" i="5"/>
  <c r="E42" i="5"/>
  <c r="D42" i="5"/>
  <c r="C42" i="5"/>
  <c r="G31" i="5"/>
  <c r="F31" i="5"/>
  <c r="E31" i="5"/>
  <c r="D31" i="5"/>
  <c r="C31" i="5"/>
  <c r="O21" i="5"/>
  <c r="M21" i="5"/>
  <c r="K21" i="5"/>
  <c r="J21" i="5"/>
  <c r="I21" i="5"/>
  <c r="H21" i="5"/>
  <c r="G21" i="5"/>
  <c r="F21" i="5"/>
  <c r="E21" i="5"/>
  <c r="D21" i="5"/>
  <c r="C21" i="5"/>
  <c r="O12" i="5"/>
  <c r="M12" i="5"/>
  <c r="K12" i="5"/>
  <c r="J12" i="5"/>
  <c r="I12" i="5"/>
  <c r="H12" i="5"/>
  <c r="F12" i="5"/>
  <c r="E12" i="5"/>
  <c r="D1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Grace Gorman</author>
  </authors>
  <commentList>
    <comment ref="BI15" authorId="0" shapeId="0" xr:uid="{9580EB95-B6A4-42C6-B805-C2D4204F0247}">
      <text>
        <r>
          <rPr>
            <b/>
            <sz val="9"/>
            <color indexed="81"/>
            <rFont val="Tahoma"/>
            <family val="2"/>
          </rPr>
          <t>Grace Gorman:</t>
        </r>
        <r>
          <rPr>
            <sz val="9"/>
            <color indexed="81"/>
            <rFont val="Tahoma"/>
            <family val="2"/>
          </rPr>
          <t xml:space="preserve">
using new SV value from MRI rereads
</t>
        </r>
      </text>
    </comment>
  </commentList>
</comments>
</file>

<file path=xl/sharedStrings.xml><?xml version="1.0" encoding="utf-8"?>
<sst xmlns="http://schemas.openxmlformats.org/spreadsheetml/2006/main" count="163" uniqueCount="58">
  <si>
    <t>6608*</t>
  </si>
  <si>
    <t>7245*</t>
  </si>
  <si>
    <t>AVG</t>
  </si>
  <si>
    <t>SEM</t>
  </si>
  <si>
    <t>SIGNIFICANT</t>
  </si>
  <si>
    <t>0.666**</t>
  </si>
  <si>
    <t>* Mann-Whitney Rank Sum Test performed = normality test failed</t>
  </si>
  <si>
    <t>0.088*</t>
  </si>
  <si>
    <t>0.731*</t>
  </si>
  <si>
    <t>**Welch's t-test performed = equal variance test failed</t>
  </si>
  <si>
    <t>*1279</t>
  </si>
  <si>
    <r>
      <t>EDPVR (</t>
    </r>
    <r>
      <rPr>
        <b/>
        <sz val="11"/>
        <color theme="1"/>
        <rFont val="Calibri"/>
        <family val="2"/>
      </rPr>
      <t>β)</t>
    </r>
    <r>
      <rPr>
        <b/>
        <sz val="11"/>
        <color theme="1"/>
        <rFont val="Calibri"/>
        <family val="2"/>
        <scheme val="minor"/>
      </rPr>
      <t xml:space="preserve"> (mmHg/mL)</t>
    </r>
  </si>
  <si>
    <t>---</t>
  </si>
  <si>
    <t>Ees (mmHg/mL)</t>
  </si>
  <si>
    <t>0.00215*</t>
  </si>
  <si>
    <t>0.758*</t>
  </si>
  <si>
    <t>0.000792*</t>
  </si>
  <si>
    <t>End Diastolic Vol (mL)</t>
  </si>
  <si>
    <t>End Systolic Vol (mL)</t>
  </si>
  <si>
    <t>#1279 and #8193 no baseline PV loop data</t>
  </si>
  <si>
    <t>Ejection Fraction (%)</t>
  </si>
  <si>
    <t>0.07*</t>
  </si>
  <si>
    <t>MRI LV Mass:Vol Ratio</t>
  </si>
  <si>
    <t>New calculation Ees/LV Mass:Vol</t>
  </si>
  <si>
    <t>MRI LV Mass pig #8193(Control), 7245 (MyCardia) and 5173 (MyCardia) excluded from calculation  (HR cut off animals)</t>
  </si>
  <si>
    <t>MRI LV Mass:Vol Ratio (g/mL) (n=11)</t>
  </si>
  <si>
    <t>0.036**</t>
  </si>
  <si>
    <t>MRI LV Mass:Vol ratio added 06.02.2022gg per SG</t>
  </si>
  <si>
    <t>6mo pTX</t>
  </si>
  <si>
    <t>Table 1 Conductance Catheter Derived Parmeters</t>
  </si>
  <si>
    <t>Data verified by:</t>
  </si>
  <si>
    <t>BASELINE</t>
  </si>
  <si>
    <t>1-Month Post Myocardial Infarction</t>
  </si>
  <si>
    <t>Swine number</t>
  </si>
  <si>
    <t>6 Month Post Treatment - CONTROL</t>
  </si>
  <si>
    <t>6 Month Post Treatment - PATCH</t>
  </si>
  <si>
    <t>CONTROL (n=6)</t>
  </si>
  <si>
    <t>Baseline (n=11)</t>
  </si>
  <si>
    <t>1-month post Myocardial Infarction (n=13)</t>
  </si>
  <si>
    <t>Patch (n=7)</t>
  </si>
  <si>
    <t>updated 10.06.2023</t>
  </si>
  <si>
    <t xml:space="preserve">1-Month Post Myocardial Infarction (**7.5mo  pMI)  </t>
  </si>
  <si>
    <t xml:space="preserve">STATISTICS p value </t>
  </si>
  <si>
    <t>CONTROL (n=5)</t>
  </si>
  <si>
    <t>*shaded values used in Ees/LV Mass :Vol calculation</t>
  </si>
  <si>
    <t>Ees/LV Mass:Volume (mmHg/g) (n=9)</t>
  </si>
  <si>
    <t>Ees/LV Mass:Volume (mmHg/g) (n=11)</t>
  </si>
  <si>
    <t>Ees/LV Mass:Volume (mmHg/g)</t>
  </si>
  <si>
    <t>Patch (n=8)</t>
  </si>
  <si>
    <t>Ees/LV Mass:Volume (mmHg/g) (n=6)</t>
  </si>
  <si>
    <t>Statistics calculated in Sigma Plot</t>
  </si>
  <si>
    <t>baseline vs 6mo pTX CONTROL</t>
  </si>
  <si>
    <t>baseline vs 6mo pTX PATCH</t>
  </si>
  <si>
    <t>baseline vs. 1mo pMI</t>
  </si>
  <si>
    <t>1mo pMI vs 6mo pTX CONTROL</t>
  </si>
  <si>
    <t>1mo pMI vs 6mo pTX PATCH</t>
  </si>
  <si>
    <t>STATISTICS p value</t>
  </si>
  <si>
    <t>CONTROL vs PATCH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</si>
</sst>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0"/>
    <numFmt numFmtId="166" formatCode="0.000"/>
    <numFmt numFmtId="167" formatCode="0.0"/>
    <numFmt numFmtId="168" formatCode="0.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lightGray"/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0">
    <xf numFmtId="0" fontId="0" fillId="0" borderId="0"/>
    <xf numFmtId="0" fontId="1" fillId="2" borderId="1" applyNumberFormat="0" applyFon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</cellStyleXfs>
  <cellXfs count="127">
    <xf numFmtId="0" fontId="0" fillId="0" borderId="0" xfId="0"/>
    <xf numFmtId="0" fontId="3" fillId="0" borderId="0" xfId="7"/>
    <xf numFmtId="0" fontId="3" fillId="0" borderId="0" xfId="7" applyAlignment="1">
      <alignment horizontal="center"/>
    </xf>
    <xf numFmtId="0" fontId="4" fillId="0" borderId="0" xfId="7" applyFont="1"/>
    <xf numFmtId="0" fontId="7" fillId="0" borderId="0" xfId="9" applyFont="1" applyAlignment="1">
      <alignment horizontal="center" vertical="center" wrapText="1"/>
    </xf>
    <xf numFmtId="2" fontId="7" fillId="0" borderId="0" xfId="7" applyNumberFormat="1" applyFont="1" applyAlignment="1">
      <alignment horizontal="center"/>
    </xf>
    <xf numFmtId="0" fontId="1" fillId="0" borderId="0" xfId="14"/>
    <xf numFmtId="0" fontId="2" fillId="0" borderId="0" xfId="14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166" fontId="2" fillId="0" borderId="0" xfId="0" applyNumberFormat="1" applyFont="1" applyAlignment="1">
      <alignment horizontal="center"/>
    </xf>
    <xf numFmtId="0" fontId="7" fillId="0" borderId="0" xfId="6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2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9" borderId="0" xfId="0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166" fontId="2" fillId="0" borderId="0" xfId="0" applyNumberFormat="1" applyFont="1" applyAlignment="1">
      <alignment horizontal="center" wrapText="1"/>
    </xf>
    <xf numFmtId="0" fontId="2" fillId="0" borderId="0" xfId="0" quotePrefix="1" applyFont="1" applyAlignment="1">
      <alignment horizontal="center"/>
    </xf>
    <xf numFmtId="2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center"/>
    </xf>
    <xf numFmtId="0" fontId="2" fillId="0" borderId="0" xfId="9" applyFont="1"/>
    <xf numFmtId="0" fontId="7" fillId="0" borderId="0" xfId="7" applyFont="1" applyAlignment="1">
      <alignment horizontal="center"/>
    </xf>
    <xf numFmtId="0" fontId="2" fillId="0" borderId="0" xfId="9" applyFont="1" applyAlignment="1">
      <alignment horizontal="center"/>
    </xf>
    <xf numFmtId="0" fontId="2" fillId="0" borderId="0" xfId="11" applyFont="1" applyFill="1" applyBorder="1" applyAlignment="1">
      <alignment horizontal="center"/>
    </xf>
    <xf numFmtId="0" fontId="2" fillId="0" borderId="0" xfId="10" applyFont="1" applyFill="1" applyBorder="1"/>
    <xf numFmtId="0" fontId="2" fillId="0" borderId="0" xfId="10" applyFont="1" applyFill="1" applyBorder="1" applyAlignment="1">
      <alignment horizontal="center"/>
    </xf>
    <xf numFmtId="0" fontId="2" fillId="0" borderId="0" xfId="12" applyFont="1" applyFill="1" applyBorder="1"/>
    <xf numFmtId="0" fontId="2" fillId="0" borderId="0" xfId="12" applyFont="1" applyFill="1" applyBorder="1" applyAlignment="1">
      <alignment horizontal="center"/>
    </xf>
    <xf numFmtId="0" fontId="2" fillId="0" borderId="0" xfId="13" applyFont="1" applyFill="1" applyBorder="1"/>
    <xf numFmtId="0" fontId="2" fillId="0" borderId="0" xfId="13" applyFont="1" applyFill="1" applyBorder="1" applyAlignment="1">
      <alignment horizontal="center"/>
    </xf>
    <xf numFmtId="0" fontId="2" fillId="0" borderId="0" xfId="11" applyFont="1" applyFill="1" applyBorder="1"/>
    <xf numFmtId="0" fontId="5" fillId="0" borderId="0" xfId="8" applyFont="1" applyAlignment="1">
      <alignment horizontal="left"/>
    </xf>
    <xf numFmtId="0" fontId="6" fillId="0" borderId="0" xfId="8" applyFont="1" applyAlignment="1">
      <alignment horizontal="center"/>
    </xf>
    <xf numFmtId="0" fontId="4" fillId="0" borderId="0" xfId="7" applyFont="1" applyAlignment="1">
      <alignment horizontal="center"/>
    </xf>
    <xf numFmtId="1" fontId="3" fillId="0" borderId="0" xfId="7" applyNumberFormat="1" applyAlignment="1">
      <alignment horizontal="center"/>
    </xf>
    <xf numFmtId="2" fontId="3" fillId="0" borderId="0" xfId="7" applyNumberFormat="1" applyAlignment="1">
      <alignment horizontal="center"/>
    </xf>
    <xf numFmtId="1" fontId="1" fillId="0" borderId="0" xfId="7" applyNumberFormat="1" applyFont="1" applyAlignment="1">
      <alignment horizontal="center"/>
    </xf>
    <xf numFmtId="2" fontId="1" fillId="0" borderId="0" xfId="7" applyNumberFormat="1" applyFont="1" applyAlignment="1">
      <alignment horizontal="center"/>
    </xf>
    <xf numFmtId="0" fontId="1" fillId="0" borderId="0" xfId="7" applyFont="1" applyAlignment="1">
      <alignment horizontal="center"/>
    </xf>
    <xf numFmtId="0" fontId="2" fillId="0" borderId="0" xfId="0" applyFont="1"/>
    <xf numFmtId="167" fontId="0" fillId="0" borderId="0" xfId="0" applyNumberFormat="1" applyAlignment="1">
      <alignment horizontal="center"/>
    </xf>
    <xf numFmtId="0" fontId="2" fillId="0" borderId="0" xfId="7" applyFont="1" applyAlignment="1">
      <alignment horizontal="center"/>
    </xf>
    <xf numFmtId="0" fontId="2" fillId="0" borderId="0" xfId="15" applyFont="1" applyAlignment="1">
      <alignment horizontal="center"/>
    </xf>
    <xf numFmtId="0" fontId="2" fillId="0" borderId="0" xfId="15" applyFont="1"/>
    <xf numFmtId="2" fontId="2" fillId="0" borderId="0" xfId="15" applyNumberFormat="1" applyFont="1" applyAlignment="1">
      <alignment horizontal="center"/>
    </xf>
    <xf numFmtId="165" fontId="7" fillId="9" borderId="0" xfId="15" applyNumberFormat="1" applyFont="1" applyFill="1" applyAlignment="1">
      <alignment horizontal="center"/>
    </xf>
    <xf numFmtId="164" fontId="7" fillId="0" borderId="0" xfId="15" applyNumberFormat="1" applyFont="1" applyAlignment="1">
      <alignment horizontal="center"/>
    </xf>
    <xf numFmtId="166" fontId="2" fillId="0" borderId="0" xfId="15" applyNumberFormat="1" applyFont="1" applyAlignment="1">
      <alignment horizontal="center"/>
    </xf>
    <xf numFmtId="166" fontId="2" fillId="0" borderId="0" xfId="7" applyNumberFormat="1" applyFont="1" applyAlignment="1">
      <alignment horizontal="center"/>
    </xf>
    <xf numFmtId="164" fontId="7" fillId="9" borderId="0" xfId="15" applyNumberFormat="1" applyFont="1" applyFill="1" applyAlignment="1">
      <alignment horizontal="center"/>
    </xf>
    <xf numFmtId="166" fontId="7" fillId="0" borderId="0" xfId="7" applyNumberFormat="1" applyFont="1" applyAlignment="1">
      <alignment horizontal="center"/>
    </xf>
    <xf numFmtId="164" fontId="2" fillId="0" borderId="0" xfId="7" applyNumberFormat="1" applyFont="1" applyAlignment="1">
      <alignment horizontal="center"/>
    </xf>
    <xf numFmtId="164" fontId="2" fillId="9" borderId="0" xfId="7" applyNumberFormat="1" applyFont="1" applyFill="1" applyAlignment="1">
      <alignment horizontal="center"/>
    </xf>
    <xf numFmtId="2" fontId="1" fillId="0" borderId="0" xfId="2" applyNumberFormat="1" applyFill="1" applyBorder="1" applyAlignment="1">
      <alignment horizontal="center"/>
    </xf>
    <xf numFmtId="2" fontId="13" fillId="0" borderId="0" xfId="0" applyNumberFormat="1" applyFont="1" applyAlignment="1">
      <alignment horizontal="center"/>
    </xf>
    <xf numFmtId="2" fontId="13" fillId="0" borderId="0" xfId="1" applyNumberFormat="1" applyFont="1" applyFill="1" applyBorder="1" applyAlignment="1">
      <alignment horizontal="center"/>
    </xf>
    <xf numFmtId="167" fontId="7" fillId="0" borderId="0" xfId="7" applyNumberFormat="1" applyFont="1" applyAlignment="1">
      <alignment horizontal="center"/>
    </xf>
    <xf numFmtId="167" fontId="0" fillId="0" borderId="0" xfId="7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0" fontId="5" fillId="0" borderId="2" xfId="14" applyFont="1" applyBorder="1"/>
    <xf numFmtId="0" fontId="1" fillId="0" borderId="2" xfId="14" applyBorder="1"/>
    <xf numFmtId="0" fontId="9" fillId="0" borderId="0" xfId="14" applyFont="1"/>
    <xf numFmtId="0" fontId="5" fillId="0" borderId="0" xfId="15" applyFont="1"/>
    <xf numFmtId="2" fontId="7" fillId="0" borderId="0" xfId="7" applyNumberFormat="1" applyFont="1" applyAlignment="1">
      <alignment horizontal="left"/>
    </xf>
    <xf numFmtId="0" fontId="5" fillId="0" borderId="0" xfId="7" applyFont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9" applyFont="1" applyBorder="1"/>
    <xf numFmtId="0" fontId="2" fillId="0" borderId="3" xfId="9" applyFont="1" applyBorder="1" applyAlignment="1">
      <alignment horizontal="center"/>
    </xf>
    <xf numFmtId="0" fontId="2" fillId="0" borderId="3" xfId="10" applyFont="1" applyFill="1" applyBorder="1" applyAlignment="1">
      <alignment horizontal="center"/>
    </xf>
    <xf numFmtId="0" fontId="2" fillId="0" borderId="3" xfId="12" applyFont="1" applyFill="1" applyBorder="1" applyAlignment="1">
      <alignment horizontal="center"/>
    </xf>
    <xf numFmtId="0" fontId="2" fillId="0" borderId="3" xfId="13" applyFont="1" applyFill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3" xfId="11" applyFont="1" applyFill="1" applyBorder="1" applyAlignment="1">
      <alignment horizontal="center"/>
    </xf>
    <xf numFmtId="166" fontId="2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horizontal="left" wrapText="1"/>
    </xf>
    <xf numFmtId="0" fontId="1" fillId="0" borderId="0" xfId="15"/>
    <xf numFmtId="0" fontId="2" fillId="0" borderId="3" xfId="15" applyFont="1" applyBorder="1"/>
    <xf numFmtId="0" fontId="7" fillId="0" borderId="3" xfId="4" applyFont="1" applyFill="1" applyBorder="1" applyAlignment="1">
      <alignment horizontal="center"/>
    </xf>
    <xf numFmtId="0" fontId="2" fillId="0" borderId="3" xfId="3" applyFont="1" applyFill="1" applyBorder="1" applyAlignment="1">
      <alignment horizontal="center"/>
    </xf>
    <xf numFmtId="0" fontId="2" fillId="0" borderId="3" xfId="5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67" fontId="2" fillId="0" borderId="0" xfId="5" applyNumberFormat="1" applyFont="1" applyFill="1" applyBorder="1" applyAlignment="1">
      <alignment horizontal="center"/>
    </xf>
    <xf numFmtId="167" fontId="2" fillId="0" borderId="0" xfId="3" applyNumberFormat="1" applyFont="1" applyFill="1" applyBorder="1" applyAlignment="1">
      <alignment horizontal="center"/>
    </xf>
    <xf numFmtId="167" fontId="7" fillId="0" borderId="0" xfId="6" applyNumberFormat="1" applyFont="1" applyFill="1" applyBorder="1" applyAlignment="1">
      <alignment horizontal="center"/>
    </xf>
    <xf numFmtId="167" fontId="0" fillId="0" borderId="0" xfId="0" quotePrefix="1" applyNumberFormat="1" applyAlignment="1">
      <alignment horizontal="center"/>
    </xf>
    <xf numFmtId="0" fontId="1" fillId="0" borderId="0" xfId="14" applyAlignment="1">
      <alignment horizontal="center"/>
    </xf>
    <xf numFmtId="0" fontId="1" fillId="0" borderId="0" xfId="15" applyAlignment="1">
      <alignment horizontal="center"/>
    </xf>
    <xf numFmtId="2" fontId="1" fillId="0" borderId="0" xfId="14" applyNumberFormat="1" applyAlignment="1">
      <alignment horizontal="center"/>
    </xf>
    <xf numFmtId="2" fontId="0" fillId="0" borderId="0" xfId="0" quotePrefix="1" applyNumberFormat="1" applyAlignment="1">
      <alignment horizontal="center"/>
    </xf>
    <xf numFmtId="0" fontId="2" fillId="10" borderId="0" xfId="0" applyFont="1" applyFill="1" applyAlignment="1">
      <alignment horizontal="left"/>
    </xf>
    <xf numFmtId="2" fontId="0" fillId="10" borderId="0" xfId="0" applyNumberFormat="1" applyFill="1" applyAlignment="1">
      <alignment horizontal="center"/>
    </xf>
    <xf numFmtId="2" fontId="13" fillId="10" borderId="0" xfId="6" applyNumberFormat="1" applyFont="1" applyFill="1" applyBorder="1" applyAlignment="1">
      <alignment horizontal="center"/>
    </xf>
    <xf numFmtId="2" fontId="1" fillId="10" borderId="0" xfId="5" applyNumberFormat="1" applyFill="1" applyBorder="1" applyAlignment="1">
      <alignment horizontal="center"/>
    </xf>
    <xf numFmtId="2" fontId="1" fillId="10" borderId="0" xfId="15" applyNumberFormat="1" applyFill="1" applyAlignment="1">
      <alignment horizontal="center"/>
    </xf>
    <xf numFmtId="2" fontId="0" fillId="10" borderId="0" xfId="0" quotePrefix="1" applyNumberFormat="1" applyFill="1" applyAlignment="1">
      <alignment horizontal="center"/>
    </xf>
    <xf numFmtId="2" fontId="2" fillId="10" borderId="0" xfId="0" applyNumberFormat="1" applyFont="1" applyFill="1" applyAlignment="1">
      <alignment horizontal="center"/>
    </xf>
    <xf numFmtId="167" fontId="0" fillId="10" borderId="0" xfId="0" quotePrefix="1" applyNumberFormat="1" applyFill="1" applyAlignment="1">
      <alignment horizontal="center"/>
    </xf>
    <xf numFmtId="0" fontId="0" fillId="10" borderId="0" xfId="0" applyFill="1" applyAlignment="1">
      <alignment horizontal="center"/>
    </xf>
    <xf numFmtId="167" fontId="1" fillId="0" borderId="0" xfId="15" applyNumberFormat="1" applyAlignment="1">
      <alignment horizontal="left"/>
    </xf>
    <xf numFmtId="0" fontId="1" fillId="9" borderId="0" xfId="15" applyFill="1"/>
    <xf numFmtId="0" fontId="7" fillId="0" borderId="0" xfId="15" applyFont="1"/>
    <xf numFmtId="164" fontId="2" fillId="0" borderId="0" xfId="15" applyNumberFormat="1" applyFont="1" applyAlignment="1">
      <alignment horizontal="center"/>
    </xf>
    <xf numFmtId="0" fontId="4" fillId="0" borderId="0" xfId="14" applyFont="1"/>
    <xf numFmtId="164" fontId="3" fillId="0" borderId="0" xfId="7" applyNumberFormat="1"/>
    <xf numFmtId="164" fontId="2" fillId="0" borderId="0" xfId="7" applyNumberFormat="1" applyFont="1"/>
    <xf numFmtId="0" fontId="2" fillId="0" borderId="0" xfId="7" applyFont="1"/>
    <xf numFmtId="0" fontId="2" fillId="0" borderId="0" xfId="16" applyFont="1"/>
    <xf numFmtId="0" fontId="8" fillId="0" borderId="0" xfId="15" applyFont="1"/>
    <xf numFmtId="165" fontId="7" fillId="0" borderId="0" xfId="15" applyNumberFormat="1" applyFont="1" applyAlignment="1">
      <alignment horizontal="center"/>
    </xf>
    <xf numFmtId="164" fontId="8" fillId="0" borderId="0" xfId="15" applyNumberFormat="1" applyFont="1" applyAlignment="1">
      <alignment horizontal="center"/>
    </xf>
    <xf numFmtId="1" fontId="2" fillId="0" borderId="0" xfId="15" applyNumberFormat="1" applyFont="1" applyAlignment="1">
      <alignment horizontal="center"/>
    </xf>
    <xf numFmtId="0" fontId="5" fillId="0" borderId="0" xfId="15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15" applyFont="1" applyAlignment="1">
      <alignment horizontal="center"/>
    </xf>
    <xf numFmtId="0" fontId="2" fillId="0" borderId="2" xfId="15" applyFont="1" applyBorder="1" applyAlignment="1">
      <alignment horizontal="center"/>
    </xf>
  </cellXfs>
  <cellStyles count="20">
    <cellStyle name="20% - Accent2" xfId="2" builtinId="34"/>
    <cellStyle name="20% - Accent2 2 3 2" xfId="11" xr:uid="{6E0A7DCA-1116-464F-B59C-60F6E5C416CA}"/>
    <cellStyle name="20% - Accent4" xfId="4" builtinId="42"/>
    <cellStyle name="20% - Accent4 2" xfId="19" xr:uid="{15BB549B-C76A-48AE-84D2-B79885BA9821}"/>
    <cellStyle name="20% - Accent4 2 3 2" xfId="10" xr:uid="{61DE9638-B1B6-48D4-A1B7-5222F54674D7}"/>
    <cellStyle name="20% - Accent5" xfId="5" builtinId="46"/>
    <cellStyle name="20% - Accent5 2 3 2" xfId="13" xr:uid="{91B1565E-DBC7-421D-8B14-0F6953E41E2E}"/>
    <cellStyle name="20% - Accent6" xfId="6" builtinId="50"/>
    <cellStyle name="20% - Accent6 2" xfId="18" xr:uid="{212118A9-0210-477A-89C1-8D0C4C5577FD}"/>
    <cellStyle name="40% - Accent1 2" xfId="17" xr:uid="{0C20BA73-B8EC-456D-803E-B3A18CCCDFBD}"/>
    <cellStyle name="40% - Accent3" xfId="3" builtinId="39"/>
    <cellStyle name="40% - Accent3 2 3 2" xfId="12" xr:uid="{C9106A35-17A0-486E-8F18-1FE97FA20E2A}"/>
    <cellStyle name="Normal" xfId="0" builtinId="0"/>
    <cellStyle name="Normal 2" xfId="7" xr:uid="{6B428EE3-A4A3-4BB9-B98D-773A5294ABE5}"/>
    <cellStyle name="Normal 2 2 3 2 2" xfId="14" xr:uid="{FE975A67-0D68-4937-A8CD-0C1BDB3E0EF1}"/>
    <cellStyle name="Normal 2 2 3 3" xfId="9" xr:uid="{0FA47D69-10DE-442B-B41D-610EC1915318}"/>
    <cellStyle name="Normal 3 3 2" xfId="8" xr:uid="{688B2924-0882-44E2-82DA-EB3B8354805D}"/>
    <cellStyle name="Normal 5 2 2 2" xfId="15" xr:uid="{F3CB2ADB-695E-4A53-B2BD-707B143E4202}"/>
    <cellStyle name="Normal 5 2 2 3" xfId="16" xr:uid="{544EFA3A-A0D6-48A7-B2E1-7148D9F29DD2}"/>
    <cellStyle name="Note" xfId="1" builtinId="10"/>
  </cellStyles>
  <dxfs count="0"/>
  <tableStyles count="0" defaultTableStyle="TableStyleMedium2" defaultPivotStyle="PivotStyleLight16"/>
  <colors>
    <mruColors>
      <color rgb="FFFF7C80"/>
      <color rgb="FFFF5050"/>
      <color rgb="FFCCCCFF"/>
      <color rgb="FFFF3399"/>
      <color rgb="FFFF9999"/>
      <color rgb="FFFF0066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457200</xdr:colOff>
          <xdr:row>4</xdr:row>
          <xdr:rowOff>114300</xdr:rowOff>
        </xdr:from>
        <xdr:to>
          <xdr:col>61</xdr:col>
          <xdr:colOff>241300</xdr:colOff>
          <xdr:row>18</xdr:row>
          <xdr:rowOff>152400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62</xdr:col>
          <xdr:colOff>298450</xdr:colOff>
          <xdr:row>4</xdr:row>
          <xdr:rowOff>69850</xdr:rowOff>
        </xdr:from>
        <xdr:to>
          <xdr:col>69</xdr:col>
          <xdr:colOff>133350</xdr:colOff>
          <xdr:row>19</xdr:row>
          <xdr:rowOff>2721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59</xdr:col>
          <xdr:colOff>0</xdr:colOff>
          <xdr:row>5</xdr:row>
          <xdr:rowOff>0</xdr:rowOff>
        </xdr:from>
        <xdr:to>
          <xdr:col>65</xdr:col>
          <xdr:colOff>393700</xdr:colOff>
          <xdr:row>19</xdr:row>
          <xdr:rowOff>184150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533400</xdr:colOff>
          <xdr:row>20</xdr:row>
          <xdr:rowOff>171450</xdr:rowOff>
        </xdr:from>
        <xdr:to>
          <xdr:col>65</xdr:col>
          <xdr:colOff>488950</xdr:colOff>
          <xdr:row>35</xdr:row>
          <xdr:rowOff>31750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803A8-6876-456F-B337-B18ADAD23707}">
  <dimension ref="B2:BQ48"/>
  <sheetViews>
    <sheetView topLeftCell="A7" zoomScale="77" workbookViewId="0">
      <selection activeCell="T1" sqref="T1"/>
    </sheetView>
  </sheetViews>
  <sheetFormatPr defaultRowHeight="14.5" x14ac:dyDescent="0.35"/>
  <cols>
    <col min="2" max="2" width="50.453125" bestFit="1" customWidth="1"/>
    <col min="15" max="15" width="12.7265625" customWidth="1"/>
    <col min="16" max="16" width="10.26953125" customWidth="1"/>
    <col min="17" max="17" width="11.26953125" customWidth="1"/>
    <col min="21" max="30" width="10.7265625" customWidth="1"/>
    <col min="31" max="31" width="11.26953125" customWidth="1"/>
    <col min="32" max="32" width="10.54296875" customWidth="1"/>
  </cols>
  <sheetData>
    <row r="2" spans="2:69" ht="19" thickBot="1" x14ac:dyDescent="0.5">
      <c r="B2" s="75" t="s">
        <v>29</v>
      </c>
      <c r="F2" s="50"/>
      <c r="I2" s="70" t="s">
        <v>30</v>
      </c>
      <c r="J2" s="71"/>
      <c r="K2" s="71"/>
      <c r="L2" s="71"/>
      <c r="M2" s="71"/>
      <c r="N2" s="6"/>
      <c r="O2" s="72" t="s">
        <v>40</v>
      </c>
      <c r="P2" s="6"/>
    </row>
    <row r="4" spans="2:69" ht="15.5" x14ac:dyDescent="0.35">
      <c r="B4" s="1"/>
      <c r="D4" s="2"/>
      <c r="E4" s="2"/>
      <c r="F4" s="2"/>
      <c r="G4" s="2"/>
      <c r="H4" s="2"/>
      <c r="I4" s="1"/>
      <c r="J4" s="2"/>
      <c r="K4" s="2"/>
      <c r="L4" s="2"/>
      <c r="M4" s="2"/>
      <c r="N4" s="2"/>
      <c r="O4" s="2"/>
      <c r="P4" s="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1"/>
      <c r="AG4" s="2"/>
      <c r="AH4" s="1"/>
      <c r="AI4" s="1"/>
    </row>
    <row r="5" spans="2:69" x14ac:dyDescent="0.3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7" t="s">
        <v>50</v>
      </c>
      <c r="AH5" s="6"/>
      <c r="AI5" s="6"/>
      <c r="AJ5" s="6"/>
      <c r="AK5" s="6"/>
      <c r="AL5" s="6"/>
      <c r="AM5" s="6"/>
      <c r="AN5" s="6"/>
      <c r="AO5" s="6"/>
      <c r="AP5" s="97"/>
      <c r="AQ5" s="6"/>
      <c r="AR5" s="6"/>
      <c r="AS5" s="6"/>
      <c r="AT5" s="8"/>
      <c r="AU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K5" s="8"/>
      <c r="BL5" s="8"/>
    </row>
    <row r="6" spans="2:69" ht="18.5" x14ac:dyDescent="0.45">
      <c r="B6" s="75" t="s">
        <v>31</v>
      </c>
      <c r="C6" s="8"/>
      <c r="D6" s="8"/>
      <c r="F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6"/>
      <c r="AH6" s="6"/>
      <c r="AI6" s="6"/>
      <c r="AJ6" s="6"/>
      <c r="AK6" s="6"/>
      <c r="AL6" s="6"/>
      <c r="AM6" s="6"/>
      <c r="AN6" s="6"/>
      <c r="AO6" s="6"/>
      <c r="AP6" s="97"/>
      <c r="AQ6" s="6"/>
      <c r="AR6" s="6"/>
      <c r="AS6" s="6"/>
      <c r="AT6" s="8"/>
      <c r="AU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K6" s="8"/>
      <c r="BL6" s="8"/>
    </row>
    <row r="7" spans="2:69" ht="14.25" customHeight="1" thickBot="1" x14ac:dyDescent="0.4">
      <c r="B7" s="8"/>
      <c r="C7" s="126" t="s">
        <v>37</v>
      </c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53"/>
      <c r="O7" s="8"/>
      <c r="P7" s="8"/>
      <c r="Q7" s="8"/>
      <c r="R7" s="8"/>
      <c r="S7" s="8"/>
      <c r="T7" s="8"/>
      <c r="AE7" s="8"/>
      <c r="AF7" s="8"/>
      <c r="AG7" s="54"/>
      <c r="AH7" s="54"/>
      <c r="AI7" s="54"/>
      <c r="AJ7" s="53" t="s">
        <v>42</v>
      </c>
      <c r="AK7" s="87"/>
      <c r="AL7" s="87"/>
      <c r="AM7" s="87"/>
      <c r="AN7" s="53" t="s">
        <v>42</v>
      </c>
      <c r="AO7" s="87"/>
      <c r="AP7" s="98"/>
      <c r="AQ7" s="87"/>
      <c r="AR7" s="53" t="s">
        <v>42</v>
      </c>
      <c r="AS7" s="87"/>
      <c r="AT7" s="8"/>
      <c r="AU7" s="111" t="s">
        <v>4</v>
      </c>
      <c r="AV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L7" s="8"/>
      <c r="BM7" s="8"/>
    </row>
    <row r="8" spans="2:69" ht="15" thickBot="1" x14ac:dyDescent="0.4">
      <c r="B8" s="76" t="s">
        <v>33</v>
      </c>
      <c r="C8" s="79">
        <v>1298</v>
      </c>
      <c r="D8" s="84">
        <v>4365</v>
      </c>
      <c r="E8" s="79">
        <v>6608</v>
      </c>
      <c r="F8" s="79">
        <v>8186</v>
      </c>
      <c r="G8" s="79">
        <v>1121</v>
      </c>
      <c r="H8" s="79">
        <v>1122</v>
      </c>
      <c r="I8" s="80">
        <v>5180</v>
      </c>
      <c r="J8" s="81">
        <v>5233</v>
      </c>
      <c r="K8" s="79">
        <v>7245</v>
      </c>
      <c r="L8" s="79">
        <v>7705</v>
      </c>
      <c r="M8" s="82">
        <v>5179</v>
      </c>
      <c r="N8" s="78"/>
      <c r="O8" s="77" t="s">
        <v>2</v>
      </c>
      <c r="P8" s="77" t="s">
        <v>3</v>
      </c>
      <c r="Q8" s="8"/>
      <c r="R8" s="8"/>
      <c r="S8" s="8"/>
      <c r="T8" s="8" t="s">
        <v>19</v>
      </c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53"/>
      <c r="AH8" s="53"/>
      <c r="AI8" s="87"/>
      <c r="AJ8" s="53" t="s">
        <v>51</v>
      </c>
      <c r="AK8" s="87"/>
      <c r="AL8" s="87"/>
      <c r="AM8" s="87"/>
      <c r="AN8" s="53" t="s">
        <v>52</v>
      </c>
      <c r="AO8" s="87"/>
      <c r="AP8" s="98"/>
      <c r="AQ8" s="87"/>
      <c r="AR8" s="53" t="s">
        <v>53</v>
      </c>
      <c r="AS8" s="87"/>
      <c r="AT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J8" s="8"/>
      <c r="BK8" s="8"/>
    </row>
    <row r="9" spans="2:69" x14ac:dyDescent="0.35">
      <c r="B9" s="9"/>
      <c r="C9" s="33"/>
      <c r="D9" s="34"/>
      <c r="E9" s="33"/>
      <c r="F9" s="33"/>
      <c r="G9" s="33"/>
      <c r="H9" s="33"/>
      <c r="I9" s="36"/>
      <c r="J9" s="38"/>
      <c r="K9" s="33"/>
      <c r="L9" s="33"/>
      <c r="M9" s="40"/>
      <c r="N9" s="31"/>
      <c r="O9" s="9"/>
      <c r="P9" s="9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53"/>
      <c r="AH9" s="53"/>
      <c r="AI9" s="87"/>
      <c r="AJ9" s="53"/>
      <c r="AK9" s="87"/>
      <c r="AL9" s="87"/>
      <c r="AM9" s="87"/>
      <c r="AN9" s="87"/>
      <c r="AO9" s="87"/>
      <c r="AP9" s="98"/>
      <c r="AQ9" s="87"/>
      <c r="AR9" s="87"/>
      <c r="AS9" s="87"/>
      <c r="AT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J9" s="8"/>
      <c r="BK9" s="8"/>
    </row>
    <row r="10" spans="2:69" x14ac:dyDescent="0.35">
      <c r="B10" s="24" t="s">
        <v>20</v>
      </c>
      <c r="C10" s="51">
        <v>56.04</v>
      </c>
      <c r="D10" s="51">
        <v>32.92</v>
      </c>
      <c r="E10" s="51">
        <v>61.284999999999997</v>
      </c>
      <c r="F10" s="51">
        <v>63.75</v>
      </c>
      <c r="G10" s="51">
        <v>56.07</v>
      </c>
      <c r="H10" s="51">
        <v>57.96</v>
      </c>
      <c r="I10" s="51">
        <v>47.956666666666671</v>
      </c>
      <c r="J10" s="51">
        <v>46.094999999999999</v>
      </c>
      <c r="K10" s="51">
        <v>66.72</v>
      </c>
      <c r="L10" s="51">
        <v>65.510000000000005</v>
      </c>
      <c r="M10" s="51">
        <v>77.35499999999999</v>
      </c>
      <c r="N10" s="51"/>
      <c r="O10" s="67">
        <f>AVERAGE(C10:M10)</f>
        <v>57.423787878787877</v>
      </c>
      <c r="P10" s="67">
        <f>STDEV(C10:M10)/SQRT(COUNT(C10:M10))</f>
        <v>3.6010454226383413</v>
      </c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24" t="s">
        <v>20</v>
      </c>
      <c r="AG10" s="24"/>
      <c r="AH10" s="55"/>
      <c r="AI10" s="87"/>
      <c r="AJ10" s="62">
        <v>0.60799999999999998</v>
      </c>
      <c r="AK10" s="87"/>
      <c r="AL10" s="87"/>
      <c r="AM10" s="87"/>
      <c r="AN10" s="62">
        <v>0.17499999999999999</v>
      </c>
      <c r="AO10" s="87"/>
      <c r="AP10" s="98"/>
      <c r="AQ10" s="87"/>
      <c r="AR10" s="63">
        <v>2.0799999999999999E-2</v>
      </c>
      <c r="AS10" s="87"/>
      <c r="AT10" s="8"/>
      <c r="AV10" s="9"/>
      <c r="AW10" s="8"/>
      <c r="AX10" s="8"/>
      <c r="AY10" s="8"/>
      <c r="AZ10" s="8"/>
      <c r="BA10" s="9"/>
      <c r="BB10" s="8"/>
      <c r="BC10" s="8"/>
      <c r="BD10" s="8"/>
      <c r="BE10" s="8"/>
      <c r="BF10" s="8"/>
      <c r="BG10" s="8"/>
      <c r="BH10" s="8"/>
      <c r="BJ10" s="8"/>
      <c r="BK10" s="8"/>
    </row>
    <row r="11" spans="2:69" x14ac:dyDescent="0.35">
      <c r="B11" s="74" t="s">
        <v>17</v>
      </c>
      <c r="C11" s="68">
        <v>51.09</v>
      </c>
      <c r="D11" s="68">
        <v>96.745000000000005</v>
      </c>
      <c r="E11" s="68">
        <v>56.43</v>
      </c>
      <c r="F11" s="68">
        <v>58.42</v>
      </c>
      <c r="G11" s="68">
        <v>53.11</v>
      </c>
      <c r="H11" s="68">
        <v>49.69</v>
      </c>
      <c r="I11" s="68">
        <v>61.344999999999999</v>
      </c>
      <c r="J11" s="68">
        <v>46.075000000000003</v>
      </c>
      <c r="K11" s="68">
        <v>58.580000000000005</v>
      </c>
      <c r="L11" s="68">
        <v>65.569999999999993</v>
      </c>
      <c r="M11" s="68">
        <v>52.61</v>
      </c>
      <c r="N11" s="51"/>
      <c r="O11" s="67">
        <f t="shared" ref="O11:O12" si="0">AVERAGE(C11:M11)</f>
        <v>59.060454545454554</v>
      </c>
      <c r="P11" s="67">
        <f t="shared" ref="P11:P12" si="1">STDEV(C11:M11)/SQRT(COUNT(C11:M11))</f>
        <v>4.1255858787540909</v>
      </c>
      <c r="Q11" s="32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74" t="s">
        <v>17</v>
      </c>
      <c r="AG11" s="74"/>
      <c r="AH11" s="55"/>
      <c r="AI11" s="87"/>
      <c r="AJ11" s="57" t="s">
        <v>21</v>
      </c>
      <c r="AK11" s="87"/>
      <c r="AL11" s="54"/>
      <c r="AM11" s="87"/>
      <c r="AN11" s="58">
        <v>0.221</v>
      </c>
      <c r="AO11" s="87"/>
      <c r="AP11" s="98"/>
      <c r="AQ11" s="87"/>
      <c r="AR11" s="56">
        <v>7.9799999999999999E-4</v>
      </c>
      <c r="AS11" s="87"/>
      <c r="AT11" s="8"/>
      <c r="AU11" s="8"/>
      <c r="AV11" s="112" t="s">
        <v>6</v>
      </c>
      <c r="AW11" s="8"/>
      <c r="AX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N11" s="8"/>
      <c r="BO11" s="8"/>
    </row>
    <row r="12" spans="2:69" x14ac:dyDescent="0.35">
      <c r="B12" s="74" t="s">
        <v>18</v>
      </c>
      <c r="C12" s="68">
        <v>25.94</v>
      </c>
      <c r="D12" s="68">
        <v>66.259999999999991</v>
      </c>
      <c r="E12" s="68">
        <v>23.745000000000001</v>
      </c>
      <c r="F12" s="68">
        <v>22.49</v>
      </c>
      <c r="G12" s="68">
        <v>24.64</v>
      </c>
      <c r="H12" s="68">
        <v>22.45</v>
      </c>
      <c r="I12" s="68">
        <v>17.89</v>
      </c>
      <c r="J12" s="68">
        <v>12.100000000000001</v>
      </c>
      <c r="K12" s="68">
        <v>32.97</v>
      </c>
      <c r="L12" s="68">
        <v>37.814999999999998</v>
      </c>
      <c r="M12" s="68">
        <v>21.560000000000002</v>
      </c>
      <c r="N12" s="20"/>
      <c r="O12" s="67">
        <f t="shared" si="0"/>
        <v>27.987272727272725</v>
      </c>
      <c r="P12" s="67">
        <f t="shared" si="1"/>
        <v>4.3444399871160488</v>
      </c>
      <c r="Q12" s="32"/>
      <c r="R12" s="26"/>
      <c r="S12" s="16"/>
      <c r="T12" s="16"/>
      <c r="U12" s="9"/>
      <c r="V12" s="9"/>
      <c r="W12" s="9"/>
      <c r="X12" s="9"/>
      <c r="Y12" s="9"/>
      <c r="Z12" s="9"/>
      <c r="AA12" s="9"/>
      <c r="AB12" s="9"/>
      <c r="AC12" s="9"/>
      <c r="AD12" s="9"/>
      <c r="AE12" s="8"/>
      <c r="AF12" s="74" t="s">
        <v>18</v>
      </c>
      <c r="AG12" s="74"/>
      <c r="AH12" s="55"/>
      <c r="AI12" s="87"/>
      <c r="AJ12" s="57" t="s">
        <v>7</v>
      </c>
      <c r="AK12" s="87"/>
      <c r="AL12" s="87"/>
      <c r="AM12" s="87"/>
      <c r="AN12" s="58">
        <v>0.189</v>
      </c>
      <c r="AO12" s="87"/>
      <c r="AP12" s="98"/>
      <c r="AQ12" s="87"/>
      <c r="AR12" s="60">
        <v>1.2899999999999999E-3</v>
      </c>
      <c r="AS12" s="87"/>
      <c r="AT12" s="9"/>
      <c r="AU12" s="9"/>
      <c r="AV12" s="112" t="s">
        <v>9</v>
      </c>
      <c r="AW12" s="9"/>
      <c r="AX12" s="9"/>
      <c r="AZ12" s="9"/>
      <c r="BA12" s="9"/>
      <c r="BB12" s="9"/>
      <c r="BC12" s="9"/>
      <c r="BD12" s="9"/>
      <c r="BE12" s="9"/>
      <c r="BF12" s="9"/>
      <c r="BG12" s="9"/>
      <c r="BH12" s="15"/>
      <c r="BI12" s="26"/>
      <c r="BJ12" s="16"/>
      <c r="BK12" s="16"/>
      <c r="BL12" s="9"/>
      <c r="BN12" s="9"/>
      <c r="BO12" s="9"/>
    </row>
    <row r="13" spans="2:69" x14ac:dyDescent="0.35">
      <c r="B13" s="8"/>
      <c r="C13" s="8"/>
      <c r="D13" s="8"/>
      <c r="E13" s="8"/>
      <c r="F13" s="8"/>
      <c r="G13" s="8"/>
      <c r="H13" s="9"/>
      <c r="I13" s="8"/>
      <c r="J13" s="8"/>
      <c r="K13" s="8"/>
      <c r="L13" s="8"/>
      <c r="M13" s="8"/>
      <c r="N13" s="8"/>
      <c r="O13" s="8"/>
      <c r="P13" s="9"/>
      <c r="Q13" s="5"/>
      <c r="R13" s="5"/>
      <c r="S13" s="14"/>
      <c r="T13" s="15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9"/>
      <c r="AG13" s="8"/>
      <c r="AH13" s="17"/>
      <c r="AI13" s="17"/>
      <c r="AJ13" s="30"/>
      <c r="AK13" s="13"/>
      <c r="AL13" s="10"/>
      <c r="AM13" s="9"/>
      <c r="AN13" s="9"/>
      <c r="AO13" s="10"/>
      <c r="AP13" s="17"/>
      <c r="AQ13" s="29"/>
      <c r="AR13" s="17"/>
      <c r="AS13" s="87"/>
      <c r="AT13" s="8"/>
      <c r="AU13" s="8"/>
      <c r="AV13" s="8"/>
      <c r="AW13" s="8"/>
      <c r="AX13" s="8"/>
      <c r="AY13" s="8"/>
      <c r="AZ13" s="8"/>
      <c r="BB13" s="8"/>
      <c r="BC13" s="8"/>
      <c r="BD13" s="8"/>
      <c r="BE13" s="8"/>
      <c r="BF13" s="8"/>
      <c r="BG13" s="9"/>
      <c r="BH13" s="9"/>
      <c r="BI13" s="9"/>
      <c r="BJ13" s="14"/>
      <c r="BK13" s="15"/>
      <c r="BL13" s="16"/>
      <c r="BM13" s="16"/>
      <c r="BN13" s="9"/>
      <c r="BP13" s="8"/>
      <c r="BQ13" s="8"/>
    </row>
    <row r="14" spans="2:69" ht="18.5" x14ac:dyDescent="0.45">
      <c r="B14" s="73" t="s">
        <v>32</v>
      </c>
      <c r="C14" s="8"/>
      <c r="D14" s="8"/>
      <c r="E14" s="8"/>
      <c r="F14" s="8"/>
      <c r="G14" s="8"/>
      <c r="H14" s="9"/>
      <c r="I14" s="8"/>
      <c r="J14" s="8"/>
      <c r="K14" s="8"/>
      <c r="L14" s="8"/>
      <c r="M14" s="8"/>
      <c r="N14" s="8"/>
      <c r="O14" s="8"/>
      <c r="P14" s="9"/>
      <c r="Q14" s="5"/>
      <c r="R14" s="5"/>
      <c r="S14" s="14"/>
      <c r="T14" s="15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9"/>
      <c r="AG14" s="8"/>
      <c r="AH14" s="17"/>
      <c r="AQ14" s="29"/>
      <c r="AR14" s="17"/>
      <c r="AS14" s="87"/>
      <c r="AT14" s="8"/>
      <c r="AU14" s="8"/>
      <c r="AV14" s="8"/>
      <c r="AW14" s="8"/>
      <c r="AX14" s="8"/>
      <c r="AY14" s="8"/>
      <c r="AZ14" s="8"/>
      <c r="BB14" s="8"/>
      <c r="BC14" s="8"/>
      <c r="BD14" s="8"/>
      <c r="BE14" s="8"/>
      <c r="BF14" s="8"/>
      <c r="BG14" s="9"/>
      <c r="BH14" s="9"/>
      <c r="BI14" s="9"/>
      <c r="BJ14" s="14"/>
      <c r="BK14" s="15"/>
      <c r="BL14" s="16"/>
      <c r="BM14" s="16"/>
      <c r="BN14" s="9"/>
      <c r="BP14" s="8"/>
      <c r="BQ14" s="8"/>
    </row>
    <row r="15" spans="2:69" ht="15" thickBot="1" x14ac:dyDescent="0.4">
      <c r="B15" s="27"/>
      <c r="C15" s="125" t="s">
        <v>38</v>
      </c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7"/>
      <c r="P15" s="17"/>
      <c r="Q15" s="5"/>
      <c r="R15" s="5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8"/>
      <c r="AH15" s="8"/>
      <c r="AI15" s="87"/>
      <c r="AJ15" s="53" t="s">
        <v>42</v>
      </c>
      <c r="AK15" s="87"/>
      <c r="AL15" s="87"/>
      <c r="AM15" s="87"/>
      <c r="AN15" s="53" t="s">
        <v>42</v>
      </c>
      <c r="AO15" s="87"/>
      <c r="AQ15" s="8"/>
      <c r="AR15" s="8"/>
      <c r="AS15" s="87"/>
      <c r="AT15" s="17"/>
      <c r="AU15" s="17"/>
      <c r="AV15" s="17"/>
      <c r="AW15" s="17"/>
      <c r="AX15" s="17"/>
      <c r="AY15" s="17"/>
      <c r="AZ15" s="17"/>
      <c r="BB15" s="28"/>
      <c r="BC15" s="17"/>
      <c r="BD15" s="18"/>
      <c r="BE15" s="17"/>
      <c r="BF15" s="28"/>
      <c r="BG15" s="17"/>
      <c r="BH15" s="17"/>
      <c r="BI15" s="17"/>
      <c r="BJ15" s="17"/>
      <c r="BK15" s="17"/>
      <c r="BL15" s="17"/>
      <c r="BM15" s="17"/>
      <c r="BN15" s="17"/>
      <c r="BP15" s="17"/>
      <c r="BQ15" s="17"/>
    </row>
    <row r="16" spans="2:69" ht="15" thickBot="1" x14ac:dyDescent="0.4">
      <c r="B16" s="76" t="s">
        <v>33</v>
      </c>
      <c r="C16" s="79">
        <v>1279</v>
      </c>
      <c r="D16" s="79">
        <v>1298</v>
      </c>
      <c r="E16" s="84">
        <v>4365</v>
      </c>
      <c r="F16" s="79">
        <v>6608</v>
      </c>
      <c r="G16" s="79">
        <v>8186</v>
      </c>
      <c r="H16" s="79">
        <v>8193</v>
      </c>
      <c r="I16" s="79">
        <v>1121</v>
      </c>
      <c r="J16" s="79">
        <v>1122</v>
      </c>
      <c r="K16" s="80">
        <v>5180</v>
      </c>
      <c r="L16" s="81">
        <v>5233</v>
      </c>
      <c r="M16" s="79">
        <v>7245</v>
      </c>
      <c r="N16" s="79">
        <v>7705</v>
      </c>
      <c r="O16" s="82">
        <v>5179</v>
      </c>
      <c r="P16" s="78"/>
      <c r="Q16" s="77" t="s">
        <v>2</v>
      </c>
      <c r="R16" s="77" t="s">
        <v>3</v>
      </c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8"/>
      <c r="AH16" s="8"/>
      <c r="AI16" s="87"/>
      <c r="AJ16" s="53" t="s">
        <v>54</v>
      </c>
      <c r="AK16" s="87"/>
      <c r="AL16" s="87"/>
      <c r="AM16" s="87"/>
      <c r="AN16" s="53" t="s">
        <v>55</v>
      </c>
      <c r="AO16" s="87"/>
      <c r="AP16" s="8"/>
      <c r="AQ16" s="8"/>
      <c r="AR16" s="8"/>
      <c r="AS16" s="17"/>
      <c r="AT16" s="17"/>
      <c r="AU16" s="17"/>
      <c r="AV16" s="17"/>
      <c r="AW16" s="17"/>
      <c r="AX16" s="17"/>
      <c r="AY16" s="17"/>
      <c r="AZ16" s="17"/>
      <c r="BB16" s="28"/>
      <c r="BC16" s="20"/>
      <c r="BD16" s="21"/>
      <c r="BE16" s="20"/>
      <c r="BF16" s="28"/>
      <c r="BG16" s="20"/>
      <c r="BH16" s="20"/>
      <c r="BI16" s="20"/>
      <c r="BJ16" s="20"/>
      <c r="BK16" s="20"/>
      <c r="BL16" s="20"/>
      <c r="BM16" s="20"/>
      <c r="BN16" s="20"/>
      <c r="BP16" s="17"/>
      <c r="BQ16" s="17"/>
    </row>
    <row r="17" spans="2:69" x14ac:dyDescent="0.35">
      <c r="B17" s="9"/>
      <c r="C17" s="33"/>
      <c r="D17" s="33"/>
      <c r="E17" s="34"/>
      <c r="F17" s="33"/>
      <c r="G17" s="33"/>
      <c r="H17" s="33"/>
      <c r="I17" s="33"/>
      <c r="J17" s="33"/>
      <c r="K17" s="36"/>
      <c r="L17" s="38"/>
      <c r="M17" s="33"/>
      <c r="N17" s="33"/>
      <c r="O17" s="40"/>
      <c r="P17" s="31"/>
      <c r="Q17" s="9"/>
      <c r="R17" s="9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8"/>
      <c r="AH17" s="8"/>
      <c r="AI17" s="8"/>
      <c r="AJ17" s="10"/>
      <c r="AK17" s="10"/>
      <c r="AL17" s="10"/>
      <c r="AM17" s="8"/>
      <c r="AN17" s="8"/>
      <c r="AO17" s="10"/>
      <c r="AP17" s="8"/>
      <c r="AQ17" s="8"/>
      <c r="AR17" s="8"/>
      <c r="AS17" s="17"/>
      <c r="AT17" s="17"/>
      <c r="AU17" s="17"/>
      <c r="AV17" s="17"/>
      <c r="AW17" s="17"/>
      <c r="AX17" s="17"/>
      <c r="AY17" s="17"/>
      <c r="AZ17" s="17"/>
      <c r="BB17" s="28"/>
      <c r="BC17" s="20"/>
      <c r="BD17" s="21"/>
      <c r="BE17" s="20"/>
      <c r="BF17" s="28"/>
      <c r="BG17" s="20"/>
      <c r="BH17" s="20"/>
      <c r="BI17" s="20"/>
      <c r="BJ17" s="20"/>
      <c r="BK17" s="20"/>
      <c r="BL17" s="20"/>
      <c r="BM17" s="20"/>
      <c r="BN17" s="20"/>
      <c r="BP17" s="17"/>
      <c r="BQ17" s="17"/>
    </row>
    <row r="18" spans="2:69" x14ac:dyDescent="0.35">
      <c r="B18" s="24" t="s">
        <v>20</v>
      </c>
      <c r="C18" s="51">
        <v>49.15</v>
      </c>
      <c r="D18" s="51">
        <v>55.31</v>
      </c>
      <c r="E18" s="51">
        <v>60.51</v>
      </c>
      <c r="F18" s="51">
        <v>27.89</v>
      </c>
      <c r="G18" s="51">
        <v>55.1</v>
      </c>
      <c r="H18" s="51">
        <v>47.47</v>
      </c>
      <c r="I18" s="51">
        <v>46.48</v>
      </c>
      <c r="J18" s="51">
        <v>42.224999999999994</v>
      </c>
      <c r="K18" s="69">
        <v>35.376666666666672</v>
      </c>
      <c r="L18" s="51">
        <v>38.94</v>
      </c>
      <c r="M18" s="51">
        <v>55.94</v>
      </c>
      <c r="N18" s="51">
        <v>51.114999999999995</v>
      </c>
      <c r="O18" s="51">
        <v>40.340000000000003</v>
      </c>
      <c r="P18" s="51"/>
      <c r="Q18" s="67">
        <f>AVERAGE(C18:O18)</f>
        <v>46.603589743589744</v>
      </c>
      <c r="R18" s="67">
        <f>STDEV(C18:O18)/SQRT(COUNT(C18:O18))</f>
        <v>2.5937891715790853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24" t="s">
        <v>20</v>
      </c>
      <c r="AG18" s="24"/>
      <c r="AH18" s="9"/>
      <c r="AI18" s="13"/>
      <c r="AJ18" s="52">
        <v>0.124</v>
      </c>
      <c r="AK18" s="10"/>
      <c r="AL18" s="8"/>
      <c r="AM18" s="9"/>
      <c r="AN18" s="62">
        <v>0.73599999999999999</v>
      </c>
      <c r="AO18" s="9"/>
      <c r="AP18" s="9"/>
      <c r="AQ18" s="9"/>
      <c r="AR18" s="9"/>
      <c r="AS18" s="8"/>
      <c r="AT18" s="8"/>
      <c r="AU18" s="8"/>
      <c r="AW18" s="8"/>
      <c r="AX18" s="8"/>
      <c r="AY18" s="8"/>
      <c r="AZ18" s="8"/>
      <c r="BB18" s="9"/>
      <c r="BC18" s="9"/>
      <c r="BD18" s="14"/>
      <c r="BE18" s="15"/>
      <c r="BF18" s="9"/>
      <c r="BG18" s="8"/>
      <c r="BH18" s="8"/>
      <c r="BI18" s="8"/>
      <c r="BJ18" s="8"/>
      <c r="BK18" s="8"/>
      <c r="BL18" s="8"/>
      <c r="BM18" s="8"/>
      <c r="BN18" s="8"/>
      <c r="BP18" s="8"/>
      <c r="BQ18" s="8"/>
    </row>
    <row r="19" spans="2:69" x14ac:dyDescent="0.35">
      <c r="B19" s="74" t="s">
        <v>17</v>
      </c>
      <c r="C19" s="68">
        <v>95.82</v>
      </c>
      <c r="D19" s="68">
        <v>43.43</v>
      </c>
      <c r="E19" s="68">
        <v>86.29</v>
      </c>
      <c r="F19" s="68">
        <v>81.48</v>
      </c>
      <c r="G19" s="68">
        <v>65.085000000000008</v>
      </c>
      <c r="H19" s="68">
        <v>93.39</v>
      </c>
      <c r="I19" s="68">
        <v>89.28</v>
      </c>
      <c r="J19" s="68">
        <v>83.935000000000002</v>
      </c>
      <c r="K19" s="68">
        <v>92.74</v>
      </c>
      <c r="L19" s="68">
        <v>103</v>
      </c>
      <c r="M19" s="68">
        <v>80.239999999999995</v>
      </c>
      <c r="N19" s="68">
        <v>97.15</v>
      </c>
      <c r="O19" s="68">
        <v>68.13</v>
      </c>
      <c r="P19" s="68"/>
      <c r="Q19" s="67">
        <f t="shared" ref="Q19:Q20" si="2">AVERAGE(C19:O19)</f>
        <v>83.074615384615385</v>
      </c>
      <c r="R19" s="67">
        <f t="shared" ref="R19:R20" si="3">STDEV(C19:O19)/SQRT(COUNT(C19:O19))</f>
        <v>4.4837569905708552</v>
      </c>
      <c r="S19" s="32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74" t="s">
        <v>17</v>
      </c>
      <c r="AG19" s="74"/>
      <c r="AH19" s="8"/>
      <c r="AI19" s="10"/>
      <c r="AJ19" s="52" t="s">
        <v>5</v>
      </c>
      <c r="AK19" s="10"/>
      <c r="AL19" s="8"/>
      <c r="AM19" s="8"/>
      <c r="AN19" s="58">
        <v>0.183</v>
      </c>
      <c r="AO19" s="8"/>
      <c r="AP19" s="8"/>
      <c r="AQ19" s="8"/>
      <c r="AR19" s="8"/>
      <c r="AS19" s="8"/>
      <c r="AT19" s="8"/>
      <c r="AU19" s="8"/>
      <c r="AW19" s="8"/>
      <c r="AX19" s="8"/>
      <c r="AY19" s="8"/>
      <c r="AZ19" s="8"/>
      <c r="BB19" s="9"/>
      <c r="BC19" s="9"/>
      <c r="BD19" s="14"/>
      <c r="BE19" s="15"/>
      <c r="BF19" s="9"/>
      <c r="BG19" s="8"/>
      <c r="BH19" s="8"/>
      <c r="BI19" s="8"/>
      <c r="BJ19" s="8"/>
      <c r="BK19" s="8"/>
      <c r="BL19" s="8"/>
      <c r="BM19" s="8"/>
      <c r="BN19" s="8"/>
      <c r="BP19" s="8"/>
      <c r="BQ19" s="8"/>
    </row>
    <row r="20" spans="2:69" x14ac:dyDescent="0.35">
      <c r="B20" s="74" t="s">
        <v>18</v>
      </c>
      <c r="C20" s="68">
        <v>54.29</v>
      </c>
      <c r="D20" s="68">
        <v>23.344999999999999</v>
      </c>
      <c r="E20" s="68">
        <v>36.04</v>
      </c>
      <c r="F20" s="68">
        <v>60.216666666666669</v>
      </c>
      <c r="G20" s="68">
        <v>32.144999999999996</v>
      </c>
      <c r="H20" s="68">
        <v>55.22</v>
      </c>
      <c r="I20" s="68">
        <v>52.44</v>
      </c>
      <c r="J20" s="68">
        <v>51.534999999999997</v>
      </c>
      <c r="K20" s="68">
        <v>40.68</v>
      </c>
      <c r="L20" s="68">
        <v>64.099999999999994</v>
      </c>
      <c r="M20" s="68">
        <v>57.53</v>
      </c>
      <c r="N20" s="68">
        <v>62.7</v>
      </c>
      <c r="O20" s="68">
        <v>39.605000000000004</v>
      </c>
      <c r="P20" s="68"/>
      <c r="Q20" s="67">
        <f t="shared" si="2"/>
        <v>48.449743589743591</v>
      </c>
      <c r="R20" s="67">
        <f t="shared" si="3"/>
        <v>3.5472910787486991</v>
      </c>
      <c r="S20" s="32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74" t="s">
        <v>18</v>
      </c>
      <c r="AG20" s="74"/>
      <c r="AH20" s="17"/>
      <c r="AI20" s="10"/>
      <c r="AJ20" s="49">
        <v>0.873</v>
      </c>
      <c r="AK20" s="10"/>
      <c r="AL20" s="8"/>
      <c r="AM20" s="9"/>
      <c r="AN20" s="58">
        <v>0.48299999999999998</v>
      </c>
      <c r="AO20" s="17"/>
      <c r="AP20" s="17"/>
      <c r="AQ20" s="17"/>
      <c r="AR20" s="17"/>
      <c r="AS20" s="8"/>
      <c r="AT20" s="8"/>
      <c r="AU20" s="8"/>
      <c r="AV20" s="8"/>
      <c r="AW20" s="8"/>
      <c r="AX20" s="8"/>
      <c r="AY20" s="8"/>
      <c r="AZ20" s="8"/>
      <c r="BB20" s="9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P20" s="8"/>
      <c r="BQ20" s="8"/>
    </row>
    <row r="21" spans="2:69" x14ac:dyDescent="0.35">
      <c r="B21" s="9"/>
      <c r="C21" s="9"/>
      <c r="D21" s="9"/>
      <c r="E21" s="9"/>
      <c r="F21" s="9"/>
      <c r="G21" s="9"/>
      <c r="H21" s="8"/>
      <c r="I21" s="9"/>
      <c r="J21" s="9"/>
      <c r="K21" s="9"/>
      <c r="L21" s="8"/>
      <c r="M21" s="8"/>
      <c r="N21" s="8"/>
      <c r="O21" s="9"/>
      <c r="P21" s="9"/>
      <c r="Q21" s="9"/>
      <c r="R21" s="15"/>
      <c r="S21" s="2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9"/>
      <c r="AF21" s="8"/>
      <c r="AG21" s="13"/>
      <c r="AH21" s="9"/>
      <c r="AI21" s="10"/>
      <c r="AJ21" s="8"/>
      <c r="AK21" s="9"/>
      <c r="AL21" s="10"/>
      <c r="AM21" s="17"/>
      <c r="AN21" s="29"/>
      <c r="AO21" s="17"/>
      <c r="AP21" s="17"/>
      <c r="AQ21" s="17"/>
      <c r="AR21" s="17"/>
      <c r="AS21" s="9"/>
      <c r="AT21" s="9"/>
      <c r="AU21" s="9"/>
      <c r="AV21" s="9"/>
      <c r="AW21" s="9"/>
      <c r="AX21" s="9"/>
      <c r="AY21" s="9"/>
      <c r="BA21" s="9"/>
      <c r="BB21" s="9"/>
      <c r="BC21" s="9"/>
      <c r="BD21" s="9"/>
      <c r="BE21" s="9"/>
      <c r="BF21" s="9"/>
      <c r="BG21" s="9"/>
      <c r="BH21" s="9"/>
      <c r="BI21" s="15"/>
      <c r="BJ21" s="26"/>
      <c r="BK21" s="16"/>
      <c r="BL21" s="16"/>
      <c r="BM21" s="9"/>
      <c r="BO21" s="9"/>
      <c r="BP21" s="9"/>
    </row>
    <row r="22" spans="2:69" ht="18.5" x14ac:dyDescent="0.45">
      <c r="B22" s="73" t="s">
        <v>34</v>
      </c>
      <c r="C22" s="9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AF22" s="8"/>
      <c r="AG22" s="13"/>
      <c r="AH22" s="9"/>
      <c r="AI22" s="125" t="s">
        <v>56</v>
      </c>
      <c r="AJ22" s="125"/>
      <c r="AK22" s="125"/>
      <c r="AM22" s="17"/>
      <c r="AN22" s="29"/>
      <c r="AO22" s="17"/>
      <c r="AP22" s="17"/>
      <c r="AQ22" s="17"/>
      <c r="AR22" s="17"/>
      <c r="AS22" s="8"/>
      <c r="AT22" s="8"/>
      <c r="AU22" s="8"/>
      <c r="AV22" s="8"/>
      <c r="AW22" s="8"/>
      <c r="AX22" s="8"/>
      <c r="AY22" s="8"/>
      <c r="BA22" s="8"/>
      <c r="BB22" s="8"/>
      <c r="BC22" s="8"/>
      <c r="BD22" s="8"/>
      <c r="BE22" s="8"/>
      <c r="BF22" s="9"/>
      <c r="BG22" s="9"/>
      <c r="BH22" s="9"/>
      <c r="BI22" s="14"/>
      <c r="BJ22" s="15"/>
      <c r="BK22" s="16"/>
      <c r="BL22" s="16"/>
      <c r="BM22" s="9"/>
      <c r="BO22" s="8"/>
      <c r="BP22" s="8"/>
    </row>
    <row r="23" spans="2:69" ht="15" thickBot="1" x14ac:dyDescent="0.4">
      <c r="B23" s="27"/>
      <c r="C23" s="125" t="s">
        <v>36</v>
      </c>
      <c r="D23" s="125"/>
      <c r="E23" s="125"/>
      <c r="F23" s="125"/>
      <c r="G23" s="125"/>
      <c r="H23" s="125"/>
      <c r="I23" s="17"/>
      <c r="J23" s="17"/>
      <c r="K23" s="10"/>
      <c r="L23" s="9"/>
      <c r="M23" s="8"/>
      <c r="N23" s="8"/>
      <c r="O23" s="8"/>
      <c r="AF23" s="8"/>
      <c r="AG23" s="8"/>
      <c r="AH23" s="8"/>
      <c r="AI23" s="87"/>
      <c r="AJ23" s="53" t="s">
        <v>28</v>
      </c>
      <c r="AK23" s="53"/>
      <c r="AM23" s="8"/>
      <c r="AN23" s="8"/>
      <c r="AO23" s="8"/>
      <c r="AP23" s="8"/>
      <c r="AQ23" s="8"/>
      <c r="AR23" s="8"/>
      <c r="AS23" s="17"/>
      <c r="AT23" s="17"/>
      <c r="AU23" s="17"/>
      <c r="AV23" s="17"/>
      <c r="AW23" s="17"/>
      <c r="AX23" s="17"/>
      <c r="AY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22"/>
      <c r="BL23" s="23"/>
      <c r="BM23" s="17"/>
      <c r="BO23" s="17"/>
      <c r="BP23" s="17"/>
    </row>
    <row r="24" spans="2:69" ht="15" thickBot="1" x14ac:dyDescent="0.4">
      <c r="B24" s="76" t="s">
        <v>33</v>
      </c>
      <c r="C24" s="79">
        <v>1279</v>
      </c>
      <c r="D24" s="79">
        <v>1298</v>
      </c>
      <c r="E24" s="84">
        <v>4365</v>
      </c>
      <c r="F24" s="79" t="s">
        <v>0</v>
      </c>
      <c r="G24" s="79">
        <v>8186</v>
      </c>
      <c r="H24" s="79">
        <v>8193</v>
      </c>
      <c r="I24" s="83"/>
      <c r="J24" s="77" t="s">
        <v>2</v>
      </c>
      <c r="K24" s="77" t="s">
        <v>3</v>
      </c>
      <c r="L24" s="9"/>
      <c r="M24" s="8"/>
      <c r="N24" s="8"/>
      <c r="O24" s="8"/>
      <c r="AF24" s="17"/>
      <c r="AG24" s="8"/>
      <c r="AH24" s="8"/>
      <c r="AI24" s="87"/>
      <c r="AJ24" s="53" t="s">
        <v>57</v>
      </c>
      <c r="AK24" s="98"/>
      <c r="AM24" s="8"/>
      <c r="AN24" s="8"/>
      <c r="AO24" s="8"/>
      <c r="AP24" s="8"/>
      <c r="AQ24" s="8"/>
      <c r="AR24" s="8"/>
      <c r="AS24" s="17"/>
      <c r="AT24" s="17"/>
      <c r="AU24" s="17"/>
      <c r="AV24" s="17"/>
      <c r="AW24" s="17"/>
      <c r="AY24" s="17"/>
      <c r="AZ24" s="17"/>
      <c r="BA24" s="22"/>
      <c r="BB24" s="22"/>
      <c r="BC24" s="17"/>
      <c r="BD24" s="17"/>
      <c r="BE24" s="17"/>
      <c r="BF24" s="17"/>
      <c r="BG24" s="17"/>
      <c r="BH24" s="17"/>
      <c r="BI24" s="17"/>
      <c r="BJ24" s="17"/>
      <c r="BK24" s="17"/>
      <c r="BM24" s="17"/>
      <c r="BN24" s="17"/>
    </row>
    <row r="25" spans="2:69" x14ac:dyDescent="0.35">
      <c r="B25" s="4"/>
      <c r="C25" s="33"/>
      <c r="D25" s="33"/>
      <c r="E25" s="34"/>
      <c r="F25" s="33"/>
      <c r="G25" s="33"/>
      <c r="H25" s="33"/>
      <c r="I25" s="17"/>
      <c r="J25" s="9"/>
      <c r="K25" s="9"/>
      <c r="L25" s="9"/>
      <c r="M25" s="8"/>
      <c r="N25" s="8"/>
      <c r="O25" s="8"/>
      <c r="AF25" s="17"/>
      <c r="AG25" s="8"/>
      <c r="AH25" s="8"/>
      <c r="AI25" s="8"/>
      <c r="AJ25" s="8"/>
      <c r="AK25" s="8"/>
      <c r="AL25" s="10"/>
      <c r="AM25" s="8"/>
      <c r="AN25" s="8"/>
      <c r="AO25" s="8"/>
      <c r="AP25" s="8"/>
      <c r="AQ25" s="8"/>
      <c r="AR25" s="8"/>
      <c r="AS25" s="17"/>
      <c r="AT25" s="17"/>
      <c r="AU25" s="17"/>
      <c r="AV25" s="17"/>
      <c r="AW25" s="17"/>
      <c r="AY25" s="17"/>
      <c r="AZ25" s="17"/>
      <c r="BA25" s="22"/>
      <c r="BB25" s="22"/>
      <c r="BC25" s="17"/>
      <c r="BD25" s="17"/>
      <c r="BE25" s="17"/>
      <c r="BF25" s="17"/>
      <c r="BG25" s="17"/>
      <c r="BH25" s="17"/>
      <c r="BI25" s="17"/>
      <c r="BJ25" s="17"/>
      <c r="BK25" s="17"/>
      <c r="BM25" s="17"/>
      <c r="BN25" s="17"/>
    </row>
    <row r="26" spans="2:69" x14ac:dyDescent="0.35">
      <c r="B26" s="24" t="s">
        <v>20</v>
      </c>
      <c r="C26" s="51">
        <v>42.88</v>
      </c>
      <c r="D26" s="51">
        <v>62.9</v>
      </c>
      <c r="E26" s="51">
        <v>59.2</v>
      </c>
      <c r="F26" s="51">
        <v>54.99</v>
      </c>
      <c r="G26" s="51">
        <v>65.8</v>
      </c>
      <c r="H26" s="51">
        <v>40.450000000000003</v>
      </c>
      <c r="I26" s="51"/>
      <c r="J26" s="67">
        <f>AVERAGE(C26:H26)</f>
        <v>54.370000000000005</v>
      </c>
      <c r="K26" s="67">
        <f>STDEV(C26:H26)/SQRT(COUNT(C26:H26))</f>
        <v>4.2930393274074028</v>
      </c>
      <c r="L26" s="51"/>
      <c r="M26" s="8"/>
      <c r="N26" s="8"/>
      <c r="O26" s="8"/>
      <c r="AF26" s="24" t="s">
        <v>20</v>
      </c>
      <c r="AG26" s="24"/>
      <c r="AH26" s="8"/>
      <c r="AI26" s="8"/>
      <c r="AJ26" s="62">
        <v>0.43099999999999999</v>
      </c>
      <c r="AK26" s="8"/>
      <c r="AL26" s="10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M26" s="8"/>
      <c r="BN26" s="8"/>
    </row>
    <row r="27" spans="2:69" x14ac:dyDescent="0.35">
      <c r="B27" s="74" t="s">
        <v>17</v>
      </c>
      <c r="C27" s="68">
        <v>159.25</v>
      </c>
      <c r="D27" s="68">
        <v>57.14</v>
      </c>
      <c r="E27" s="68">
        <v>92.31</v>
      </c>
      <c r="F27" s="68">
        <v>67.83</v>
      </c>
      <c r="G27" s="68">
        <v>52.15</v>
      </c>
      <c r="H27" s="68">
        <v>117.4</v>
      </c>
      <c r="I27" s="68"/>
      <c r="J27" s="67">
        <f t="shared" ref="J27:J28" si="4">AVERAGE(C27:H27)</f>
        <v>91.013333333333321</v>
      </c>
      <c r="K27" s="67">
        <f t="shared" ref="K27:K28" si="5">STDEV(C27:H27)/SQRT(COUNT(C27:H27))</f>
        <v>16.881359081674816</v>
      </c>
      <c r="L27" s="67"/>
      <c r="M27" s="8"/>
      <c r="N27" s="8"/>
      <c r="O27" s="8"/>
      <c r="AF27" s="74" t="s">
        <v>17</v>
      </c>
      <c r="AG27" s="74"/>
      <c r="AH27" s="8"/>
      <c r="AI27" s="8"/>
      <c r="AJ27" s="59">
        <v>0.28999999999999998</v>
      </c>
      <c r="AK27" s="8"/>
      <c r="AL27" s="10"/>
      <c r="AM27" s="8"/>
      <c r="AN27" s="8"/>
      <c r="AO27" s="8"/>
      <c r="AP27" s="8"/>
      <c r="AQ27" s="8"/>
      <c r="AR27" s="8"/>
      <c r="AS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I27" s="8"/>
      <c r="BJ27" s="8"/>
    </row>
    <row r="28" spans="2:69" x14ac:dyDescent="0.35">
      <c r="B28" s="74" t="s">
        <v>18</v>
      </c>
      <c r="C28" s="68">
        <v>98.18</v>
      </c>
      <c r="D28" s="68">
        <v>24.24</v>
      </c>
      <c r="E28" s="68">
        <v>42.25</v>
      </c>
      <c r="F28" s="68">
        <v>41.35</v>
      </c>
      <c r="G28" s="68">
        <v>20.22</v>
      </c>
      <c r="H28" s="68">
        <v>73.88</v>
      </c>
      <c r="I28" s="68"/>
      <c r="J28" s="67">
        <f t="shared" si="4"/>
        <v>50.02</v>
      </c>
      <c r="K28" s="67">
        <f t="shared" si="5"/>
        <v>12.351619866775915</v>
      </c>
      <c r="L28" s="67"/>
      <c r="M28" s="8"/>
      <c r="N28" s="8"/>
      <c r="O28" s="8"/>
      <c r="AF28" s="74" t="s">
        <v>18</v>
      </c>
      <c r="AG28" s="74"/>
      <c r="AH28" s="8"/>
      <c r="AI28" s="8"/>
      <c r="AJ28" s="61" t="s">
        <v>8</v>
      </c>
      <c r="AK28" s="8"/>
      <c r="AL28" s="10"/>
      <c r="AM28" s="8"/>
      <c r="AN28" s="8"/>
      <c r="AO28" s="8"/>
      <c r="AP28" s="8"/>
      <c r="AQ28" s="8"/>
      <c r="AR28" s="8"/>
      <c r="AS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I28" s="8"/>
      <c r="BJ28" s="8"/>
    </row>
    <row r="29" spans="2:69" x14ac:dyDescent="0.35">
      <c r="B29" s="5"/>
      <c r="C29" s="68"/>
      <c r="D29" s="68"/>
      <c r="E29" s="68"/>
      <c r="F29" s="68"/>
      <c r="G29" s="68"/>
      <c r="H29" s="68"/>
      <c r="I29" s="68"/>
      <c r="J29" s="67"/>
      <c r="K29" s="67"/>
      <c r="L29" s="67"/>
      <c r="M29" s="68"/>
      <c r="N29" s="68"/>
      <c r="O29" s="68"/>
      <c r="P29" s="68"/>
      <c r="Q29" s="68"/>
      <c r="R29" s="68"/>
      <c r="S29" s="68"/>
      <c r="T29" s="68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32"/>
      <c r="AG29" s="8"/>
      <c r="AH29" s="8"/>
      <c r="AI29" s="8"/>
      <c r="AJ29" s="8"/>
      <c r="AK29" s="8"/>
      <c r="AL29" s="10"/>
      <c r="AM29" s="8"/>
      <c r="AN29" s="8"/>
      <c r="AO29" s="8"/>
      <c r="AP29" s="8"/>
      <c r="AQ29" s="8"/>
      <c r="AR29" s="8"/>
      <c r="AS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I29" s="8"/>
      <c r="BJ29" s="8"/>
    </row>
    <row r="30" spans="2:69" x14ac:dyDescent="0.35">
      <c r="B30" s="5"/>
      <c r="C30" s="68"/>
      <c r="D30" s="68"/>
      <c r="E30" s="68"/>
      <c r="F30" s="68"/>
      <c r="G30" s="68"/>
      <c r="H30" s="68"/>
      <c r="I30" s="68"/>
      <c r="J30" s="67"/>
      <c r="K30" s="67"/>
      <c r="L30" s="67"/>
      <c r="M30" s="68"/>
      <c r="N30" s="68"/>
      <c r="O30" s="68"/>
      <c r="P30" s="68"/>
      <c r="Q30" s="68"/>
      <c r="R30" s="68"/>
      <c r="S30" s="68"/>
      <c r="T30" s="68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32"/>
      <c r="AG30" s="8"/>
      <c r="AH30" s="8"/>
      <c r="AI30" s="8"/>
      <c r="AJ30" s="8"/>
      <c r="AK30" s="8"/>
      <c r="AL30" s="10"/>
      <c r="AM30" s="8"/>
      <c r="AN30" s="8"/>
      <c r="AO30" s="8"/>
      <c r="AP30" s="8"/>
      <c r="AQ30" s="8"/>
      <c r="AR30" s="8"/>
      <c r="AS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I30" s="8"/>
      <c r="BJ30" s="8"/>
    </row>
    <row r="31" spans="2:69" ht="18.5" x14ac:dyDescent="0.45">
      <c r="B31" s="73" t="s">
        <v>35</v>
      </c>
      <c r="C31" s="24"/>
      <c r="D31" s="8"/>
      <c r="E31" s="8"/>
      <c r="F31" s="8"/>
      <c r="G31" s="8"/>
      <c r="H31" s="14"/>
      <c r="I31" s="15"/>
      <c r="J31" s="16"/>
      <c r="K31" s="16"/>
      <c r="L31" s="9"/>
      <c r="M31" s="68"/>
      <c r="N31" s="68"/>
      <c r="O31" s="68"/>
      <c r="P31" s="68"/>
      <c r="Q31" s="68"/>
      <c r="R31" s="68"/>
      <c r="S31" s="68"/>
      <c r="T31" s="68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32"/>
      <c r="AG31" s="8"/>
      <c r="AH31" s="8"/>
      <c r="AI31" s="8"/>
      <c r="AJ31" s="8"/>
      <c r="AK31" s="8"/>
      <c r="AL31" s="10"/>
      <c r="AM31" s="8"/>
      <c r="AN31" s="8"/>
      <c r="AO31" s="8"/>
      <c r="AP31" s="8"/>
      <c r="AQ31" s="8"/>
      <c r="AR31" s="8"/>
      <c r="AS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I31" s="8"/>
      <c r="BJ31" s="8"/>
    </row>
    <row r="32" spans="2:69" ht="15" thickBot="1" x14ac:dyDescent="0.4">
      <c r="B32" s="5"/>
      <c r="C32" s="125" t="s">
        <v>39</v>
      </c>
      <c r="D32" s="125"/>
      <c r="E32" s="125"/>
      <c r="F32" s="125"/>
      <c r="G32" s="125"/>
      <c r="H32" s="125"/>
      <c r="I32" s="125"/>
      <c r="J32" s="22"/>
      <c r="K32" s="23"/>
      <c r="L32" s="17"/>
      <c r="M32" s="68"/>
      <c r="N32" s="68"/>
      <c r="O32" s="68"/>
      <c r="P32" s="68"/>
      <c r="Q32" s="68"/>
      <c r="R32" s="68"/>
      <c r="S32" s="68"/>
      <c r="T32" s="68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32"/>
      <c r="AG32" s="8"/>
      <c r="AH32" s="8"/>
      <c r="AI32" s="8"/>
      <c r="AJ32" s="8"/>
      <c r="AK32" s="8"/>
      <c r="AL32" s="8"/>
      <c r="AM32" s="8"/>
      <c r="AN32" s="10"/>
      <c r="AO32" s="8"/>
      <c r="AP32" s="8"/>
      <c r="AQ32" s="8"/>
      <c r="AR32" s="8"/>
      <c r="AS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I32" s="8"/>
      <c r="BJ32" s="8"/>
    </row>
    <row r="33" spans="2:64" ht="15" thickBot="1" x14ac:dyDescent="0.4">
      <c r="B33" s="76" t="s">
        <v>33</v>
      </c>
      <c r="C33" s="79">
        <v>1121</v>
      </c>
      <c r="D33" s="79">
        <v>1122</v>
      </c>
      <c r="E33" s="80">
        <v>5180</v>
      </c>
      <c r="F33" s="81">
        <v>5233</v>
      </c>
      <c r="G33" s="79" t="s">
        <v>1</v>
      </c>
      <c r="H33" s="79">
        <v>7705</v>
      </c>
      <c r="I33" s="82">
        <v>5179</v>
      </c>
      <c r="J33" s="83"/>
      <c r="K33" s="77" t="s">
        <v>2</v>
      </c>
      <c r="L33" s="77" t="s">
        <v>3</v>
      </c>
      <c r="M33" s="68"/>
      <c r="N33" s="68"/>
      <c r="O33" s="68"/>
      <c r="P33" s="68"/>
      <c r="Q33" s="68"/>
      <c r="R33" s="68"/>
      <c r="S33" s="68"/>
      <c r="T33" s="68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32"/>
      <c r="AS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I33" s="8"/>
      <c r="BJ33" s="8"/>
    </row>
    <row r="34" spans="2:64" ht="15.5" x14ac:dyDescent="0.35">
      <c r="B34" s="4"/>
      <c r="C34" s="33"/>
      <c r="D34" s="33"/>
      <c r="E34" s="36"/>
      <c r="F34" s="38"/>
      <c r="G34" s="33"/>
      <c r="H34" s="33"/>
      <c r="I34" s="40"/>
      <c r="J34" s="17"/>
      <c r="K34" s="9"/>
      <c r="L34" s="9"/>
      <c r="M34" s="68"/>
      <c r="N34" s="68"/>
      <c r="O34" s="68"/>
      <c r="P34" s="68"/>
      <c r="Q34" s="68"/>
      <c r="R34" s="68"/>
      <c r="S34" s="68"/>
      <c r="T34" s="68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32"/>
      <c r="AG34" s="2"/>
      <c r="AH34" s="2"/>
      <c r="AI34" s="2"/>
      <c r="AJ34" s="2"/>
      <c r="AK34" s="2"/>
      <c r="AL34" s="1"/>
      <c r="AM34" s="1"/>
      <c r="AN34" s="1"/>
      <c r="AO34" s="1"/>
      <c r="AS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I34" s="8"/>
      <c r="BJ34" s="8"/>
    </row>
    <row r="35" spans="2:64" ht="15.5" x14ac:dyDescent="0.35">
      <c r="B35" s="24" t="s">
        <v>20</v>
      </c>
      <c r="C35" s="51">
        <v>49.1</v>
      </c>
      <c r="D35" s="51">
        <v>53.83</v>
      </c>
      <c r="E35" s="69">
        <v>59.03</v>
      </c>
      <c r="F35" s="51">
        <v>36.42</v>
      </c>
      <c r="G35" s="51">
        <v>22.88</v>
      </c>
      <c r="H35" s="51">
        <v>67.709999999999994</v>
      </c>
      <c r="I35" s="51">
        <v>50.16</v>
      </c>
      <c r="J35" s="51"/>
      <c r="K35" s="67">
        <f>AVERAGE(C35:I35)</f>
        <v>48.447142857142858</v>
      </c>
      <c r="L35" s="67">
        <f>STDEV(C35:I35)/SQRT(COUNT(C35:I35))</f>
        <v>5.5927690195575233</v>
      </c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2"/>
      <c r="AH35" s="2"/>
      <c r="AI35" s="2"/>
      <c r="AJ35" s="2"/>
      <c r="AK35" s="2"/>
      <c r="AL35" s="1"/>
      <c r="AM35" s="1"/>
      <c r="AN35" s="1"/>
      <c r="AO35" s="1"/>
      <c r="AS35" s="8"/>
      <c r="AT35" s="8"/>
      <c r="AU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K35" s="8"/>
      <c r="BL35" s="8"/>
    </row>
    <row r="36" spans="2:64" ht="15.5" x14ac:dyDescent="0.35">
      <c r="B36" s="74" t="s">
        <v>17</v>
      </c>
      <c r="C36" s="68">
        <v>73.63</v>
      </c>
      <c r="D36" s="68">
        <v>64.849999999999994</v>
      </c>
      <c r="E36" s="68">
        <v>124.5</v>
      </c>
      <c r="F36" s="68">
        <v>62.93</v>
      </c>
      <c r="G36" s="68">
        <v>32.46</v>
      </c>
      <c r="H36" s="68">
        <v>75.97</v>
      </c>
      <c r="I36" s="68">
        <v>51.62</v>
      </c>
      <c r="J36" s="68"/>
      <c r="K36" s="67">
        <f t="shared" ref="K36:K37" si="6">AVERAGE(C36:I36)</f>
        <v>69.422857142857154</v>
      </c>
      <c r="L36" s="67">
        <f t="shared" ref="L36:L37" si="7">STDEV(C36:I36)/SQRT(COUNT(C36:I36))</f>
        <v>10.735255162377861</v>
      </c>
      <c r="AG36" s="2"/>
      <c r="AH36" s="2"/>
      <c r="AI36" s="2"/>
      <c r="AJ36" s="2"/>
      <c r="AK36" s="2"/>
      <c r="AL36" s="1"/>
      <c r="AM36" s="1"/>
      <c r="AN36" s="1"/>
      <c r="AO36" s="1"/>
    </row>
    <row r="37" spans="2:64" ht="15.5" x14ac:dyDescent="0.35">
      <c r="B37" s="74" t="s">
        <v>18</v>
      </c>
      <c r="C37" s="68">
        <v>48.19</v>
      </c>
      <c r="D37" s="68">
        <v>31.65</v>
      </c>
      <c r="E37" s="68">
        <v>91.81</v>
      </c>
      <c r="F37" s="68">
        <v>38.71</v>
      </c>
      <c r="G37" s="68">
        <v>14.05</v>
      </c>
      <c r="H37" s="68">
        <v>50.09</v>
      </c>
      <c r="I37" s="68">
        <v>22.4</v>
      </c>
      <c r="J37" s="68"/>
      <c r="K37" s="67">
        <f t="shared" si="6"/>
        <v>42.414285714285711</v>
      </c>
      <c r="L37" s="67">
        <f t="shared" si="7"/>
        <v>9.5952716175711252</v>
      </c>
      <c r="M37" s="2"/>
      <c r="N37" s="2"/>
      <c r="O37" s="2"/>
      <c r="P37" s="1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1"/>
      <c r="AG37" s="2"/>
      <c r="AH37" s="2"/>
      <c r="AI37" s="2"/>
      <c r="AJ37" s="2"/>
      <c r="AK37" s="2"/>
      <c r="AL37" s="1"/>
      <c r="AM37" s="1"/>
      <c r="AN37" s="1"/>
      <c r="AO37" s="1"/>
    </row>
    <row r="38" spans="2:64" ht="15.5" x14ac:dyDescent="0.35">
      <c r="B38" s="1"/>
      <c r="C38" s="68"/>
      <c r="D38" s="68"/>
      <c r="E38" s="68"/>
      <c r="F38" s="68"/>
      <c r="G38" s="68"/>
      <c r="H38" s="68"/>
      <c r="I38" s="68"/>
      <c r="J38" s="68"/>
      <c r="K38" s="67"/>
      <c r="L38" s="67"/>
      <c r="M38" s="2"/>
      <c r="N38" s="2"/>
      <c r="O38" s="2"/>
      <c r="P38" s="1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1"/>
      <c r="AG38" s="7"/>
      <c r="AH38" s="2"/>
      <c r="AI38" s="1"/>
      <c r="AJ38" s="2"/>
      <c r="AK38" s="2"/>
      <c r="AL38" s="2"/>
      <c r="AM38" s="2"/>
      <c r="AN38" s="2"/>
    </row>
    <row r="39" spans="2:64" ht="15.5" x14ac:dyDescent="0.35">
      <c r="B39" s="1"/>
      <c r="C39" s="68"/>
      <c r="D39" s="68"/>
      <c r="E39" s="68"/>
      <c r="F39" s="68"/>
      <c r="G39" s="68"/>
      <c r="H39" s="68"/>
      <c r="I39" s="68"/>
      <c r="J39" s="68"/>
      <c r="K39" s="67"/>
      <c r="L39" s="67"/>
      <c r="M39" s="2"/>
      <c r="N39" s="2"/>
      <c r="O39" s="2"/>
      <c r="P39" s="1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1"/>
      <c r="AG39" s="53"/>
      <c r="AH39" s="1"/>
      <c r="AI39" s="2"/>
      <c r="AJ39" s="2"/>
      <c r="AK39" s="2"/>
      <c r="AL39" s="2"/>
      <c r="AM39" s="2"/>
      <c r="AN39" s="2"/>
    </row>
    <row r="40" spans="2:64" ht="15.5" x14ac:dyDescent="0.35">
      <c r="B40" s="1"/>
      <c r="C40" s="68"/>
      <c r="D40" s="68"/>
      <c r="E40" s="68"/>
      <c r="F40" s="68"/>
      <c r="G40" s="68"/>
      <c r="H40" s="68"/>
      <c r="I40" s="68"/>
      <c r="J40" s="68"/>
      <c r="K40" s="67"/>
      <c r="L40" s="67"/>
      <c r="M40" s="2"/>
      <c r="N40" s="2"/>
      <c r="O40" s="2"/>
      <c r="P40" s="1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1"/>
      <c r="AG40" s="53"/>
      <c r="AH40" s="113"/>
      <c r="AI40" s="2"/>
      <c r="AJ40" s="125"/>
      <c r="AK40" s="125"/>
      <c r="AL40" s="2"/>
      <c r="AM40" s="2"/>
      <c r="AN40" s="2"/>
    </row>
    <row r="41" spans="2:64" ht="15.5" x14ac:dyDescent="0.35">
      <c r="B41" s="11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7"/>
      <c r="P41" s="7"/>
      <c r="Q41" s="6"/>
      <c r="R41" s="6"/>
      <c r="S41" s="2"/>
      <c r="T41" s="2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2"/>
      <c r="AG41" s="115"/>
      <c r="AH41" s="115"/>
      <c r="AI41" s="2"/>
      <c r="AJ41" s="1"/>
      <c r="AK41" s="1"/>
      <c r="AL41" s="2"/>
      <c r="AM41" s="2"/>
      <c r="AN41" s="2"/>
    </row>
    <row r="42" spans="2:64" ht="15.5" x14ac:dyDescent="0.35">
      <c r="B42" s="1"/>
      <c r="C42" s="52"/>
      <c r="D42" s="125"/>
      <c r="E42" s="125"/>
      <c r="F42" s="1"/>
      <c r="G42" s="52"/>
      <c r="H42" s="125"/>
      <c r="I42" s="125"/>
      <c r="J42" s="53"/>
      <c r="K42" s="53"/>
      <c r="L42" s="1"/>
      <c r="M42" s="125"/>
      <c r="N42" s="125"/>
      <c r="O42" s="113"/>
      <c r="P42" s="54"/>
      <c r="Q42" s="54"/>
      <c r="R42" s="1"/>
      <c r="S42" s="125"/>
      <c r="T42" s="125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54"/>
      <c r="AF42" s="1"/>
      <c r="AG42" s="62"/>
      <c r="AH42" s="116"/>
      <c r="AI42" s="52"/>
      <c r="AJ42" s="117"/>
      <c r="AK42" s="117"/>
      <c r="AL42" s="52"/>
      <c r="AM42" s="52"/>
      <c r="AN42" s="52"/>
      <c r="AO42" s="50"/>
      <c r="AP42" s="50"/>
      <c r="AQ42" s="50"/>
      <c r="AR42" s="50"/>
    </row>
    <row r="43" spans="2:64" ht="15.5" x14ac:dyDescent="0.35">
      <c r="B43" s="117"/>
      <c r="C43" s="52"/>
      <c r="D43" s="53"/>
      <c r="E43" s="53"/>
      <c r="F43" s="1"/>
      <c r="G43" s="52"/>
      <c r="H43" s="53"/>
      <c r="I43" s="53"/>
      <c r="J43" s="113"/>
      <c r="K43" s="113"/>
      <c r="L43" s="52"/>
      <c r="M43" s="53"/>
      <c r="N43" s="53"/>
      <c r="O43" s="113"/>
      <c r="P43" s="1"/>
      <c r="Q43" s="1"/>
      <c r="R43" s="52"/>
      <c r="S43" s="53"/>
      <c r="T43" s="5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59"/>
      <c r="AH43" s="118"/>
      <c r="AI43" s="2"/>
      <c r="AJ43" s="119"/>
      <c r="AK43" s="1"/>
      <c r="AL43" s="2"/>
      <c r="AM43" s="2"/>
      <c r="AN43" s="2"/>
    </row>
    <row r="44" spans="2:64" ht="15.5" x14ac:dyDescent="0.35">
      <c r="B44" s="1"/>
      <c r="C44" s="52"/>
      <c r="D44" s="53"/>
      <c r="E44" s="53"/>
      <c r="F44" s="1"/>
      <c r="G44" s="52"/>
      <c r="H44" s="53"/>
      <c r="I44" s="53"/>
      <c r="J44" s="115"/>
      <c r="K44" s="115"/>
      <c r="L44" s="1"/>
      <c r="M44" s="1"/>
      <c r="N44" s="1"/>
      <c r="O44" s="115"/>
      <c r="P44" s="1"/>
      <c r="Q44" s="1"/>
      <c r="R44" s="1"/>
      <c r="S44" s="1"/>
      <c r="T44" s="1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61"/>
      <c r="AH44" s="118"/>
      <c r="AI44" s="2"/>
      <c r="AJ44" s="119"/>
      <c r="AK44" s="1"/>
      <c r="AL44" s="2"/>
      <c r="AM44" s="2"/>
      <c r="AN44" s="2"/>
    </row>
    <row r="45" spans="2:64" s="50" customFormat="1" ht="15.5" x14ac:dyDescent="0.35">
      <c r="B45" s="117"/>
      <c r="C45" s="52"/>
      <c r="D45" s="53"/>
      <c r="E45" s="53"/>
      <c r="F45" s="52"/>
      <c r="G45" s="52"/>
      <c r="H45" s="53"/>
      <c r="I45" s="53"/>
      <c r="J45" s="62"/>
      <c r="K45" s="62"/>
      <c r="L45" s="52"/>
      <c r="M45" s="52"/>
      <c r="N45" s="52"/>
      <c r="O45" s="62"/>
      <c r="P45" s="52"/>
      <c r="Q45" s="52"/>
      <c r="R45" s="52"/>
      <c r="S45" s="52"/>
      <c r="T45" s="5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2"/>
      <c r="AH45" s="2"/>
      <c r="AI45" s="2"/>
      <c r="AJ45" s="2"/>
      <c r="AK45" s="2"/>
      <c r="AL45" s="1"/>
      <c r="AM45" s="1"/>
      <c r="AN45" s="1"/>
      <c r="AO45" s="1"/>
      <c r="AP45"/>
      <c r="AQ45"/>
      <c r="AR45"/>
    </row>
    <row r="46" spans="2:64" ht="15.5" x14ac:dyDescent="0.35">
      <c r="B46" s="54"/>
      <c r="C46" s="52"/>
      <c r="D46" s="55"/>
      <c r="E46" s="55"/>
      <c r="F46" s="55"/>
      <c r="G46" s="52"/>
      <c r="H46" s="5"/>
      <c r="I46" s="55"/>
      <c r="J46" s="120"/>
      <c r="K46" s="121"/>
      <c r="L46" s="122"/>
      <c r="M46" s="55"/>
      <c r="N46" s="55"/>
      <c r="O46" s="57"/>
      <c r="P46" s="52"/>
      <c r="Q46" s="1"/>
      <c r="R46" s="52"/>
      <c r="S46" s="55"/>
      <c r="T46" s="55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113"/>
    </row>
    <row r="47" spans="2:64" ht="15.5" x14ac:dyDescent="0.35">
      <c r="B47" s="54"/>
      <c r="C47" s="52"/>
      <c r="D47" s="55"/>
      <c r="E47" s="55"/>
      <c r="F47" s="55"/>
      <c r="G47" s="52"/>
      <c r="H47" s="5"/>
      <c r="I47" s="55"/>
      <c r="J47" s="57"/>
      <c r="K47" s="121"/>
      <c r="L47" s="122"/>
      <c r="M47" s="55"/>
      <c r="N47" s="55"/>
      <c r="O47" s="57"/>
      <c r="P47" s="49"/>
      <c r="Q47" s="1"/>
      <c r="R47" s="52"/>
      <c r="S47" s="55"/>
      <c r="T47" s="55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113"/>
    </row>
    <row r="48" spans="2:64" ht="15.5" x14ac:dyDescent="0.35">
      <c r="B48" s="1"/>
      <c r="C48" s="1"/>
      <c r="D48" s="2"/>
      <c r="E48" s="2"/>
      <c r="F48" s="2"/>
      <c r="G48" s="2"/>
      <c r="H48" s="2"/>
      <c r="I48" s="1"/>
      <c r="J48" s="2"/>
      <c r="K48" s="2"/>
      <c r="L48" s="2"/>
      <c r="M48" s="2"/>
      <c r="N48" s="2"/>
      <c r="O48" s="2"/>
      <c r="P48" s="1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1"/>
    </row>
  </sheetData>
  <mergeCells count="10">
    <mergeCell ref="C7:M7"/>
    <mergeCell ref="D42:E42"/>
    <mergeCell ref="H42:I42"/>
    <mergeCell ref="M42:N42"/>
    <mergeCell ref="S42:T42"/>
    <mergeCell ref="AJ40:AK40"/>
    <mergeCell ref="C15:N15"/>
    <mergeCell ref="C23:H23"/>
    <mergeCell ref="AI22:AK22"/>
    <mergeCell ref="C32:I32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SigmaPlotGraphicObject.13" shapeId="5121" r:id="rId4">
          <objectPr defaultSize="0" autoPict="0" r:id="rId5">
            <anchor moveWithCells="1">
              <from>
                <xdr:col>54</xdr:col>
                <xdr:colOff>457200</xdr:colOff>
                <xdr:row>4</xdr:row>
                <xdr:rowOff>114300</xdr:rowOff>
              </from>
              <to>
                <xdr:col>61</xdr:col>
                <xdr:colOff>241300</xdr:colOff>
                <xdr:row>18</xdr:row>
                <xdr:rowOff>152400</xdr:rowOff>
              </to>
            </anchor>
          </objectPr>
        </oleObject>
      </mc:Choice>
      <mc:Fallback>
        <oleObject progId="SigmaPlotGraphicObject.13" shapeId="5121" r:id="rId4"/>
      </mc:Fallback>
    </mc:AlternateContent>
    <mc:AlternateContent xmlns:mc="http://schemas.openxmlformats.org/markup-compatibility/2006">
      <mc:Choice Requires="x14">
        <oleObject progId="SigmaPlotGraphicObject.13" shapeId="5122" r:id="rId6">
          <objectPr defaultSize="0" autoPict="0" r:id="rId7">
            <anchor moveWithCells="1">
              <from>
                <xdr:col>62</xdr:col>
                <xdr:colOff>298450</xdr:colOff>
                <xdr:row>4</xdr:row>
                <xdr:rowOff>69850</xdr:rowOff>
              </from>
              <to>
                <xdr:col>69</xdr:col>
                <xdr:colOff>133350</xdr:colOff>
                <xdr:row>18</xdr:row>
                <xdr:rowOff>184150</xdr:rowOff>
              </to>
            </anchor>
          </objectPr>
        </oleObject>
      </mc:Choice>
      <mc:Fallback>
        <oleObject progId="SigmaPlotGraphicObject.13" shapeId="5122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53083-9268-41DB-B8F4-1376D0D86EDA}">
  <dimension ref="A1:BZ99"/>
  <sheetViews>
    <sheetView tabSelected="1" topLeftCell="C1" zoomScale="93" zoomScaleNormal="93" workbookViewId="0">
      <selection activeCell="Q41" sqref="Q41"/>
    </sheetView>
  </sheetViews>
  <sheetFormatPr defaultRowHeight="14.5" x14ac:dyDescent="0.35"/>
  <cols>
    <col min="1" max="1" width="9.1796875" customWidth="1"/>
    <col min="2" max="2" width="49" style="8" bestFit="1" customWidth="1"/>
    <col min="3" max="22" width="9.1796875" style="8"/>
    <col min="23" max="26" width="11.7265625" style="8" customWidth="1"/>
    <col min="27" max="27" width="15" style="8" customWidth="1"/>
    <col min="28" max="28" width="35.26953125" style="8" bestFit="1" customWidth="1"/>
    <col min="29" max="29" width="10.54296875" style="8" bestFit="1" customWidth="1"/>
    <col min="30" max="30" width="9.1796875" style="8"/>
    <col min="31" max="31" width="9.1796875" style="8" customWidth="1"/>
    <col min="32" max="32" width="10.7265625" style="8" bestFit="1" customWidth="1"/>
    <col min="33" max="33" width="15" style="8" customWidth="1"/>
    <col min="34" max="34" width="15.7265625" style="8" customWidth="1"/>
    <col min="35" max="38" width="9.1796875" style="8"/>
    <col min="39" max="39" width="12.453125" style="8" customWidth="1"/>
    <col min="40" max="40" width="9.1796875" style="8"/>
    <col min="42" max="54" width="9.1796875" style="8"/>
    <col min="56" max="57" width="9.1796875" style="8"/>
  </cols>
  <sheetData>
    <row r="1" spans="1:78" x14ac:dyDescent="0.35"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P1"/>
      <c r="AQ1"/>
      <c r="AR1"/>
      <c r="AS1"/>
      <c r="AT1"/>
      <c r="AU1"/>
      <c r="AV1"/>
      <c r="AW1"/>
      <c r="AX1"/>
      <c r="AY1"/>
      <c r="AZ1"/>
      <c r="BA1"/>
      <c r="BB1"/>
      <c r="BD1"/>
      <c r="BE1"/>
    </row>
    <row r="2" spans="1:78" ht="19" thickBot="1" x14ac:dyDescent="0.5">
      <c r="B2" s="75" t="s">
        <v>29</v>
      </c>
      <c r="C2"/>
      <c r="D2"/>
      <c r="E2"/>
      <c r="F2" s="50"/>
      <c r="G2"/>
      <c r="H2"/>
      <c r="I2" s="70" t="s">
        <v>30</v>
      </c>
      <c r="J2" s="71"/>
      <c r="K2" s="71"/>
      <c r="L2" s="71"/>
      <c r="M2" s="71"/>
      <c r="N2" s="6"/>
      <c r="O2" s="72" t="s">
        <v>40</v>
      </c>
      <c r="P2" s="6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P2"/>
      <c r="AQ2"/>
      <c r="AR2"/>
      <c r="AS2"/>
      <c r="AT2"/>
      <c r="AU2"/>
      <c r="AV2"/>
      <c r="AW2"/>
      <c r="AX2"/>
      <c r="AY2"/>
      <c r="AZ2"/>
      <c r="BA2"/>
      <c r="BB2"/>
      <c r="BD2"/>
      <c r="BE2"/>
    </row>
    <row r="3" spans="1:78" ht="15.5" x14ac:dyDescent="0.35">
      <c r="AA3"/>
      <c r="AB3" s="1"/>
      <c r="AC3" s="2"/>
      <c r="AD3" s="1"/>
      <c r="AE3" s="1"/>
      <c r="AF3"/>
      <c r="AG3"/>
      <c r="AH3"/>
      <c r="AI3"/>
      <c r="AJ3"/>
      <c r="AK3"/>
      <c r="AL3"/>
      <c r="AM3"/>
      <c r="AN3"/>
      <c r="AP3"/>
      <c r="AQ3"/>
      <c r="AV3"/>
      <c r="AW3"/>
      <c r="AX3"/>
      <c r="AY3"/>
      <c r="AZ3"/>
      <c r="BA3"/>
      <c r="BB3"/>
      <c r="BD3"/>
      <c r="BE3"/>
    </row>
    <row r="4" spans="1:78" x14ac:dyDescent="0.35">
      <c r="AC4" s="7" t="s">
        <v>50</v>
      </c>
      <c r="AD4" s="6"/>
      <c r="AE4" s="6"/>
      <c r="AF4" s="6"/>
      <c r="AG4" s="6"/>
      <c r="AH4" s="6"/>
      <c r="AI4" s="6"/>
      <c r="AJ4" s="6"/>
      <c r="AK4" s="97"/>
      <c r="AL4" s="6"/>
      <c r="AM4" s="6"/>
      <c r="AN4" s="6"/>
      <c r="AO4" s="8"/>
      <c r="AQ4"/>
      <c r="AS4"/>
      <c r="AV4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R4" s="8"/>
      <c r="BS4" s="8"/>
    </row>
    <row r="5" spans="1:78" ht="18.5" x14ac:dyDescent="0.45">
      <c r="A5" s="11"/>
      <c r="B5" s="73" t="s">
        <v>31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AC5" s="6"/>
      <c r="AD5" s="6"/>
      <c r="AE5" s="6"/>
      <c r="AF5" s="6"/>
      <c r="AG5" s="6"/>
      <c r="AH5" s="6"/>
      <c r="AI5" s="6"/>
      <c r="AJ5" s="6"/>
      <c r="AK5" s="97"/>
      <c r="AL5" s="6"/>
      <c r="AM5" s="6"/>
      <c r="AN5" s="6"/>
      <c r="AO5" s="8"/>
      <c r="AQ5"/>
      <c r="AS5"/>
      <c r="BE5" s="12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R5" s="8"/>
      <c r="BS5" s="8"/>
    </row>
    <row r="6" spans="1:78" ht="15" thickBot="1" x14ac:dyDescent="0.4">
      <c r="B6" s="87"/>
      <c r="C6" s="126" t="s">
        <v>37</v>
      </c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54"/>
      <c r="Q6" s="54"/>
      <c r="AC6" s="54"/>
      <c r="AD6" s="54"/>
      <c r="AE6" s="54"/>
      <c r="AF6" s="53" t="s">
        <v>42</v>
      </c>
      <c r="AG6" s="87"/>
      <c r="AH6" s="87"/>
      <c r="AI6" s="53" t="s">
        <v>42</v>
      </c>
      <c r="AJ6" s="87"/>
      <c r="AK6" s="98"/>
      <c r="AL6" s="87"/>
      <c r="AM6" s="53" t="s">
        <v>42</v>
      </c>
      <c r="AN6" s="87"/>
      <c r="AO6" s="8"/>
      <c r="AP6" s="111" t="s">
        <v>4</v>
      </c>
      <c r="AS6"/>
      <c r="BB6" s="10"/>
      <c r="BC6" s="8"/>
      <c r="BF6" s="8"/>
      <c r="BG6" s="8"/>
      <c r="BH6" s="8"/>
      <c r="BI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Y6" s="8"/>
      <c r="BZ6" s="8"/>
    </row>
    <row r="7" spans="1:78" ht="15" thickBot="1" x14ac:dyDescent="0.4">
      <c r="B7" s="88" t="s">
        <v>33</v>
      </c>
      <c r="C7" s="77" t="s">
        <v>10</v>
      </c>
      <c r="D7" s="77">
        <v>1298</v>
      </c>
      <c r="E7" s="77">
        <v>4365</v>
      </c>
      <c r="F7" s="77">
        <v>6608</v>
      </c>
      <c r="G7" s="77">
        <v>8193</v>
      </c>
      <c r="H7" s="77">
        <v>1121</v>
      </c>
      <c r="I7" s="77">
        <v>1122</v>
      </c>
      <c r="J7" s="89">
        <v>5180</v>
      </c>
      <c r="K7" s="90">
        <v>5233</v>
      </c>
      <c r="L7" s="90">
        <v>7245</v>
      </c>
      <c r="M7" s="77">
        <v>7705</v>
      </c>
      <c r="N7" s="77">
        <v>5173</v>
      </c>
      <c r="O7" s="91">
        <v>5179</v>
      </c>
      <c r="P7" s="92"/>
      <c r="Q7" s="77" t="s">
        <v>2</v>
      </c>
      <c r="R7" s="77" t="s">
        <v>3</v>
      </c>
      <c r="AC7" s="53"/>
      <c r="AD7" s="53"/>
      <c r="AE7" s="87"/>
      <c r="AF7" s="53" t="s">
        <v>51</v>
      </c>
      <c r="AG7" s="87"/>
      <c r="AH7" s="87"/>
      <c r="AI7" s="53" t="s">
        <v>52</v>
      </c>
      <c r="AJ7" s="87"/>
      <c r="AK7" s="98"/>
      <c r="AL7" s="87"/>
      <c r="AM7" s="53" t="s">
        <v>53</v>
      </c>
      <c r="AN7" s="87"/>
      <c r="AO7" s="8"/>
      <c r="AP7"/>
      <c r="AS7"/>
      <c r="AX7" s="10"/>
      <c r="BC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U7" s="8"/>
      <c r="BV7" s="8"/>
    </row>
    <row r="8" spans="1:78" x14ac:dyDescent="0.35">
      <c r="C8" s="51"/>
      <c r="D8" s="51"/>
      <c r="E8" s="51"/>
      <c r="F8" s="51"/>
      <c r="G8" s="51"/>
      <c r="H8" s="20"/>
      <c r="I8" s="20"/>
      <c r="J8" s="93"/>
      <c r="K8" s="94"/>
      <c r="L8" s="94"/>
      <c r="M8" s="20"/>
      <c r="N8" s="20"/>
      <c r="O8" s="95"/>
      <c r="AC8" s="53"/>
      <c r="AD8" s="53"/>
      <c r="AE8" s="87"/>
      <c r="AF8" s="53"/>
      <c r="AG8" s="87"/>
      <c r="AH8" s="87"/>
      <c r="AI8" s="87"/>
      <c r="AJ8" s="87"/>
      <c r="AK8" s="98"/>
      <c r="AL8" s="87"/>
      <c r="AM8" s="87"/>
      <c r="AN8" s="87"/>
      <c r="AO8" s="8"/>
      <c r="AP8"/>
      <c r="AS8"/>
      <c r="BC8" s="8"/>
      <c r="BF8" s="8"/>
      <c r="BH8" s="8"/>
      <c r="BI8" s="8"/>
    </row>
    <row r="9" spans="1:78" ht="14.25" customHeight="1" x14ac:dyDescent="0.35">
      <c r="B9" s="85" t="s">
        <v>11</v>
      </c>
      <c r="C9" s="100" t="s">
        <v>12</v>
      </c>
      <c r="D9" s="19">
        <v>0.1186</v>
      </c>
      <c r="E9" s="64">
        <v>0.1961</v>
      </c>
      <c r="F9" s="19">
        <v>0.12479999999999999</v>
      </c>
      <c r="G9" s="100" t="s">
        <v>12</v>
      </c>
      <c r="H9" s="19">
        <v>0.1394</v>
      </c>
      <c r="I9" s="19">
        <v>0.1678</v>
      </c>
      <c r="J9" s="19">
        <v>0.1457</v>
      </c>
      <c r="K9" s="19">
        <v>0.13472500000000001</v>
      </c>
      <c r="L9" s="19">
        <v>0.10355</v>
      </c>
      <c r="M9" s="19">
        <v>8.5554999999999992E-2</v>
      </c>
      <c r="N9" s="19">
        <v>1.9755000000000002E-2</v>
      </c>
      <c r="O9" s="19">
        <v>0.1429</v>
      </c>
      <c r="P9" s="19"/>
      <c r="Q9" s="17">
        <f>AVERAGE(C9:O9)</f>
        <v>0.12535318181818181</v>
      </c>
      <c r="R9" s="17">
        <f>STDEV(C9:O9)/SQRT(COUNT(C9:O9))</f>
        <v>1.3840005932617092E-2</v>
      </c>
      <c r="S9" s="9"/>
      <c r="T9" s="9"/>
      <c r="U9" s="9"/>
      <c r="V9" s="9"/>
      <c r="W9" s="9"/>
      <c r="X9" s="9"/>
      <c r="Y9" s="9"/>
      <c r="Z9" s="9"/>
      <c r="AB9" s="85" t="s">
        <v>11</v>
      </c>
      <c r="AC9" s="24"/>
      <c r="AD9" s="55"/>
      <c r="AE9" s="87"/>
      <c r="AF9" s="25">
        <v>1.9599999999999999E-2</v>
      </c>
      <c r="AG9" s="87"/>
      <c r="AH9" s="87"/>
      <c r="AI9" s="8">
        <v>0.57199999999999995</v>
      </c>
      <c r="AJ9" s="87"/>
      <c r="AK9" s="98"/>
      <c r="AL9" s="87"/>
      <c r="AM9" s="8">
        <v>0.38</v>
      </c>
      <c r="AN9" s="87"/>
      <c r="AO9" s="8"/>
      <c r="AP9"/>
      <c r="AQ9" s="9"/>
      <c r="AS9"/>
      <c r="BC9" s="8"/>
      <c r="BF9" s="8"/>
      <c r="BH9" s="8"/>
      <c r="BI9" s="8"/>
    </row>
    <row r="10" spans="1:78" ht="15.75" customHeight="1" x14ac:dyDescent="0.35">
      <c r="B10" s="86" t="s">
        <v>13</v>
      </c>
      <c r="C10" s="100" t="s">
        <v>12</v>
      </c>
      <c r="D10" s="19">
        <v>1.482</v>
      </c>
      <c r="E10" s="64">
        <v>1.6040000000000001</v>
      </c>
      <c r="F10" s="19">
        <v>0.94724999999999993</v>
      </c>
      <c r="G10" s="100" t="s">
        <v>12</v>
      </c>
      <c r="H10" s="19">
        <v>2.2244999999999999</v>
      </c>
      <c r="I10" s="19">
        <v>3.0710000000000002</v>
      </c>
      <c r="J10" s="19">
        <v>2.2744999999999997</v>
      </c>
      <c r="K10" s="19">
        <v>0.94045000000000001</v>
      </c>
      <c r="L10" s="19">
        <v>2.6405000000000003</v>
      </c>
      <c r="M10" s="19">
        <v>1.9067500000000002</v>
      </c>
      <c r="N10" s="19">
        <v>1.2974999999999999</v>
      </c>
      <c r="O10" s="19">
        <v>1.9656666666666667</v>
      </c>
      <c r="P10" s="19"/>
      <c r="Q10" s="17">
        <f>AVERAGE(C10:O10)</f>
        <v>1.8503742424242424</v>
      </c>
      <c r="R10" s="17">
        <f>STDEV(C10:O10)/SQRT(COUNT(C10:O10))</f>
        <v>0.20441078437673829</v>
      </c>
      <c r="AA10" s="9"/>
      <c r="AB10" s="86" t="s">
        <v>13</v>
      </c>
      <c r="AC10" s="74"/>
      <c r="AD10" s="55"/>
      <c r="AE10" s="87"/>
      <c r="AF10" s="25">
        <v>4.36E-2</v>
      </c>
      <c r="AG10" s="87"/>
      <c r="AH10" s="87"/>
      <c r="AI10" s="8">
        <v>0.40899999999999997</v>
      </c>
      <c r="AJ10" s="87"/>
      <c r="AK10" s="98"/>
      <c r="AL10" s="87"/>
      <c r="AM10" s="25" t="s">
        <v>14</v>
      </c>
      <c r="AN10" s="87"/>
      <c r="AO10" s="8"/>
      <c r="AQ10" s="112" t="s">
        <v>6</v>
      </c>
      <c r="AS10"/>
      <c r="BC10" s="8"/>
      <c r="BF10" s="8"/>
      <c r="BH10" s="8"/>
      <c r="BI10" s="8"/>
    </row>
    <row r="11" spans="1:78" x14ac:dyDescent="0.35">
      <c r="B11" s="101" t="s">
        <v>25</v>
      </c>
      <c r="C11" s="102">
        <v>0.60070298769771535</v>
      </c>
      <c r="D11" s="102">
        <v>1.4598337950138505</v>
      </c>
      <c r="E11" s="103">
        <v>1.3221489161168709</v>
      </c>
      <c r="F11" s="104">
        <v>1.0581244196843083</v>
      </c>
      <c r="G11" s="105">
        <v>0.9921648782149548</v>
      </c>
      <c r="H11" s="105">
        <v>1.378228782287823</v>
      </c>
      <c r="I11" s="105">
        <v>1.2292258522727273</v>
      </c>
      <c r="J11" s="105">
        <v>1.3220769080616828</v>
      </c>
      <c r="K11" s="105">
        <v>1.129170230966638</v>
      </c>
      <c r="L11" s="106" t="s">
        <v>12</v>
      </c>
      <c r="M11" s="105">
        <v>0.98629655657062543</v>
      </c>
      <c r="N11" s="106" t="s">
        <v>12</v>
      </c>
      <c r="O11" s="105">
        <v>0.98822726497184787</v>
      </c>
      <c r="P11" s="102"/>
      <c r="Q11" s="107">
        <f>AVERAGE(C11:O11)</f>
        <v>1.1332909628962768</v>
      </c>
      <c r="R11" s="107">
        <f>STDEV(C11:O11)/SQRT(COUNT(C11:O11))</f>
        <v>7.3794559041989727E-2</v>
      </c>
      <c r="S11" s="17"/>
      <c r="T11" s="110" t="s">
        <v>44</v>
      </c>
      <c r="U11" s="17"/>
      <c r="V11" s="17"/>
      <c r="W11" s="17"/>
      <c r="X11" s="17"/>
      <c r="Y11" s="17"/>
      <c r="Z11" s="17"/>
      <c r="AB11" s="101" t="s">
        <v>25</v>
      </c>
      <c r="AC11" s="74"/>
      <c r="AD11" s="55"/>
      <c r="AE11" s="87"/>
      <c r="AG11" s="87"/>
      <c r="AH11" s="87"/>
      <c r="AJ11" s="87"/>
      <c r="AK11" s="98"/>
      <c r="AL11" s="87"/>
      <c r="AN11" s="87"/>
      <c r="AO11" s="9"/>
      <c r="AP11" s="9"/>
      <c r="AQ11" s="112" t="s">
        <v>9</v>
      </c>
      <c r="AR11" s="6"/>
      <c r="AS11" s="6"/>
      <c r="AT11" s="6"/>
      <c r="AU11" s="6"/>
      <c r="BC11" s="8"/>
      <c r="BF11" s="8"/>
      <c r="BH11" s="8"/>
      <c r="BI11" s="8"/>
    </row>
    <row r="12" spans="1:78" x14ac:dyDescent="0.35">
      <c r="B12" s="24" t="s">
        <v>45</v>
      </c>
      <c r="C12" s="100" t="s">
        <v>12</v>
      </c>
      <c r="D12" s="19">
        <f>(D10/D11)</f>
        <v>1.0151840607210625</v>
      </c>
      <c r="E12" s="19">
        <f>(E10/E11)</f>
        <v>1.2131765041345881</v>
      </c>
      <c r="F12" s="19">
        <f>(F10/F11)</f>
        <v>0.89521608459108448</v>
      </c>
      <c r="G12" s="100" t="s">
        <v>12</v>
      </c>
      <c r="H12" s="19">
        <f>(H10/H11)</f>
        <v>1.614028112449799</v>
      </c>
      <c r="I12" s="19">
        <f>(I10/I11)</f>
        <v>2.4983203813375705</v>
      </c>
      <c r="J12" s="19">
        <f>(J10/J11)</f>
        <v>1.7203991584231504</v>
      </c>
      <c r="K12" s="19">
        <f>(K10/K11)</f>
        <v>0.83286821969696978</v>
      </c>
      <c r="L12" s="100" t="s">
        <v>12</v>
      </c>
      <c r="M12" s="19">
        <f>(M10/M11)</f>
        <v>1.9332420733879589</v>
      </c>
      <c r="N12" s="100" t="s">
        <v>12</v>
      </c>
      <c r="O12" s="19">
        <f>(O10/O11)</f>
        <v>1.9890836210865561</v>
      </c>
      <c r="P12" s="19"/>
      <c r="Q12" s="17">
        <f>AVERAGE(C12:O12)</f>
        <v>1.5235020239809711</v>
      </c>
      <c r="R12" s="17">
        <f>STDEV(C12:O12)/SQRT(COUNT(C12:O12))</f>
        <v>0.19033212087439677</v>
      </c>
      <c r="S12" s="17"/>
      <c r="T12" s="17"/>
      <c r="U12" s="17"/>
      <c r="V12" s="17"/>
      <c r="W12" s="17"/>
      <c r="X12" s="17"/>
      <c r="Y12" s="17"/>
      <c r="Z12" s="17"/>
      <c r="AA12" s="17"/>
      <c r="AB12" s="24" t="s">
        <v>45</v>
      </c>
      <c r="AD12" s="17"/>
      <c r="AE12" s="17"/>
      <c r="AF12" s="8">
        <v>0.19900000000000001</v>
      </c>
      <c r="AG12" s="13"/>
      <c r="AH12" s="9"/>
      <c r="AI12" s="8">
        <v>0.15</v>
      </c>
      <c r="AJ12" s="10"/>
      <c r="AK12" s="17"/>
      <c r="AL12" s="29"/>
      <c r="AM12" s="25" t="s">
        <v>26</v>
      </c>
      <c r="AN12" s="87"/>
      <c r="AO12" s="8"/>
      <c r="AR12" s="87"/>
      <c r="AS12" s="87"/>
      <c r="AT12" s="87"/>
      <c r="AU12" s="87"/>
      <c r="BC12" s="8"/>
      <c r="BF12" s="8"/>
      <c r="BH12" s="8"/>
      <c r="BI12" s="8"/>
    </row>
    <row r="13" spans="1:78" x14ac:dyDescent="0.35">
      <c r="B13" s="9"/>
      <c r="C13" s="9"/>
      <c r="D13" s="9"/>
      <c r="E13" s="14"/>
      <c r="F13" s="15"/>
      <c r="G13" s="9"/>
      <c r="S13" s="17"/>
      <c r="T13" s="17"/>
      <c r="U13" s="17"/>
      <c r="V13" s="17"/>
      <c r="W13" s="17"/>
      <c r="X13" s="17"/>
      <c r="Y13" s="17"/>
      <c r="Z13" s="17"/>
      <c r="AA13" s="17"/>
      <c r="AB13" s="9"/>
      <c r="AD13" s="17"/>
      <c r="AE13"/>
      <c r="AF13"/>
      <c r="AG13"/>
      <c r="AH13"/>
      <c r="AI13"/>
      <c r="AJ13"/>
      <c r="AK13"/>
      <c r="AL13" s="29"/>
      <c r="AM13" s="17"/>
      <c r="AN13" s="87"/>
      <c r="AO13" s="8"/>
      <c r="AS13"/>
      <c r="BC13" s="8"/>
      <c r="BF13" s="8"/>
      <c r="BH13" s="8"/>
      <c r="BI13" s="8"/>
    </row>
    <row r="14" spans="1:78" ht="18.5" x14ac:dyDescent="0.45">
      <c r="B14" s="73" t="s">
        <v>41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17"/>
      <c r="AB14" s="17"/>
      <c r="AE14" s="87"/>
      <c r="AF14" s="53" t="s">
        <v>42</v>
      </c>
      <c r="AG14" s="87"/>
      <c r="AH14" s="87"/>
      <c r="AI14" s="53" t="s">
        <v>42</v>
      </c>
      <c r="AJ14" s="87"/>
      <c r="AK14"/>
      <c r="AN14" s="87"/>
      <c r="AO14" s="17"/>
      <c r="AP14" s="17"/>
      <c r="AQ14" s="17"/>
      <c r="AS14"/>
      <c r="BC14" s="8"/>
      <c r="BF14" s="8"/>
      <c r="BH14" s="8"/>
      <c r="BI14" s="8"/>
    </row>
    <row r="15" spans="1:78" s="6" customFormat="1" ht="15" thickBot="1" x14ac:dyDescent="0.4">
      <c r="B15" s="87"/>
      <c r="C15" s="125" t="s">
        <v>38</v>
      </c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87"/>
      <c r="Q15" s="53"/>
      <c r="R15" s="53"/>
      <c r="S15" s="53"/>
      <c r="T15" s="53"/>
      <c r="U15" s="53"/>
      <c r="V15" s="53"/>
      <c r="W15" s="53"/>
      <c r="X15" s="53"/>
      <c r="Y15" s="53"/>
      <c r="Z15" s="53"/>
      <c r="AB15" s="20"/>
      <c r="AC15" s="8"/>
      <c r="AD15" s="8"/>
      <c r="AE15" s="87"/>
      <c r="AF15" s="53" t="s">
        <v>54</v>
      </c>
      <c r="AG15" s="87"/>
      <c r="AH15" s="87"/>
      <c r="AI15" s="53" t="s">
        <v>55</v>
      </c>
      <c r="AJ15" s="87"/>
      <c r="AK15" s="8"/>
      <c r="AL15" s="8"/>
      <c r="AM15" s="8"/>
      <c r="AN15" s="17"/>
      <c r="AO15" s="17"/>
      <c r="AP15" s="17"/>
      <c r="AQ15" s="17"/>
      <c r="AR15" s="8"/>
      <c r="AS15" s="8"/>
      <c r="AT15" s="8"/>
      <c r="AU15" s="8"/>
      <c r="AV15" s="8"/>
    </row>
    <row r="16" spans="1:78" s="87" customFormat="1" ht="15" thickBot="1" x14ac:dyDescent="0.4">
      <c r="B16" s="88" t="s">
        <v>33</v>
      </c>
      <c r="C16" s="77">
        <v>1279</v>
      </c>
      <c r="D16" s="77">
        <v>1298</v>
      </c>
      <c r="E16" s="77">
        <v>4365</v>
      </c>
      <c r="F16" s="77">
        <v>6608</v>
      </c>
      <c r="G16" s="77">
        <v>8193</v>
      </c>
      <c r="H16" s="77">
        <v>1121</v>
      </c>
      <c r="I16" s="77">
        <v>1122</v>
      </c>
      <c r="J16" s="89">
        <v>5180</v>
      </c>
      <c r="K16" s="90">
        <v>5233</v>
      </c>
      <c r="L16" s="90">
        <v>7245</v>
      </c>
      <c r="M16" s="77">
        <v>7705</v>
      </c>
      <c r="N16" s="77">
        <v>5173</v>
      </c>
      <c r="O16" s="91">
        <v>5179</v>
      </c>
      <c r="P16" s="92"/>
      <c r="Q16" s="77" t="s">
        <v>2</v>
      </c>
      <c r="R16" s="77" t="s">
        <v>3</v>
      </c>
      <c r="S16" s="8"/>
      <c r="T16" s="8"/>
      <c r="U16" s="8"/>
      <c r="V16" s="8"/>
      <c r="W16" s="8"/>
      <c r="X16" s="8"/>
      <c r="Y16" s="8"/>
      <c r="Z16" s="8"/>
      <c r="AA16" s="53"/>
      <c r="AB16" s="20"/>
      <c r="AC16" s="8"/>
      <c r="AD16" s="8"/>
      <c r="AE16" s="8"/>
      <c r="AF16" s="10"/>
      <c r="AG16" s="10"/>
      <c r="AH16" s="8"/>
      <c r="AI16" s="8"/>
      <c r="AJ16" s="10"/>
      <c r="AK16" s="8"/>
      <c r="AL16" s="8"/>
      <c r="AM16" s="8"/>
      <c r="AN16" s="17"/>
      <c r="AO16" s="17"/>
      <c r="AP16" s="17"/>
      <c r="AQ16" s="17"/>
      <c r="AR16" s="8"/>
      <c r="AS16" s="8"/>
      <c r="AT16" s="8"/>
      <c r="AU16" s="8"/>
      <c r="AV16" s="6"/>
    </row>
    <row r="17" spans="2:61" x14ac:dyDescent="0.35">
      <c r="H17" s="9"/>
      <c r="I17" s="9"/>
      <c r="J17" s="15"/>
      <c r="K17" s="16"/>
      <c r="L17" s="16"/>
      <c r="M17" s="9"/>
      <c r="N17" s="9"/>
      <c r="O17" s="14"/>
      <c r="AB17" s="85" t="s">
        <v>11</v>
      </c>
      <c r="AC17" s="24"/>
      <c r="AD17" s="9"/>
      <c r="AE17" s="13"/>
      <c r="AF17" s="25">
        <v>4.65E-2</v>
      </c>
      <c r="AG17" s="10"/>
      <c r="AH17" s="9"/>
      <c r="AI17" s="8">
        <v>0.158</v>
      </c>
      <c r="AJ17" s="9"/>
      <c r="AK17" s="9"/>
      <c r="AL17" s="9"/>
      <c r="AM17" s="9"/>
      <c r="AO17" s="8"/>
      <c r="AQ17"/>
      <c r="AV17" s="87"/>
      <c r="BC17" s="8"/>
      <c r="BF17" s="8"/>
      <c r="BH17" s="8"/>
      <c r="BI17" s="8"/>
    </row>
    <row r="18" spans="2:61" x14ac:dyDescent="0.35">
      <c r="B18" s="85" t="s">
        <v>11</v>
      </c>
      <c r="C18" s="19">
        <v>4.2115E-2</v>
      </c>
      <c r="D18" s="19">
        <v>0.13595000000000002</v>
      </c>
      <c r="E18" s="19">
        <v>0.1449</v>
      </c>
      <c r="F18" s="19">
        <v>0.1363</v>
      </c>
      <c r="G18" s="19">
        <v>4.713333333333334E-2</v>
      </c>
      <c r="H18" s="19">
        <v>0.1283</v>
      </c>
      <c r="I18" s="19">
        <v>0.15890000000000001</v>
      </c>
      <c r="J18" s="19">
        <v>8.2413333333333338E-2</v>
      </c>
      <c r="K18" s="65">
        <v>5.6800000000000003E-2</v>
      </c>
      <c r="L18" s="66">
        <v>0.10913333333333335</v>
      </c>
      <c r="M18" s="19">
        <v>0.12374000000000002</v>
      </c>
      <c r="N18" s="19">
        <v>8.0683333333333329E-2</v>
      </c>
      <c r="O18" s="19">
        <v>0.16646666666666668</v>
      </c>
      <c r="Q18" s="17">
        <f>AVERAGE(C18:O18)</f>
        <v>0.10867961538461539</v>
      </c>
      <c r="R18" s="17">
        <f>STDEV(C18:O18)/SQRT(COUNT(C18:O18))</f>
        <v>1.1787619368466618E-2</v>
      </c>
      <c r="AB18" s="86" t="s">
        <v>13</v>
      </c>
      <c r="AC18" s="74"/>
      <c r="AE18" s="10"/>
      <c r="AF18" s="9" t="s">
        <v>15</v>
      </c>
      <c r="AG18" s="10"/>
      <c r="AI18" s="25" t="s">
        <v>16</v>
      </c>
      <c r="AO18" s="8"/>
      <c r="AQ18"/>
      <c r="BC18" s="8"/>
      <c r="BF18" s="8"/>
      <c r="BH18" s="8"/>
      <c r="BI18" s="8"/>
    </row>
    <row r="19" spans="2:61" x14ac:dyDescent="0.35">
      <c r="B19" s="86" t="s">
        <v>13</v>
      </c>
      <c r="C19" s="19">
        <v>0.66654999999999998</v>
      </c>
      <c r="D19" s="19">
        <v>1.2185000000000001</v>
      </c>
      <c r="E19" s="65">
        <v>1.3460000000000001</v>
      </c>
      <c r="F19" s="65">
        <v>1.4370000000000001</v>
      </c>
      <c r="G19" s="19">
        <v>0.97670000000000001</v>
      </c>
      <c r="H19" s="19">
        <v>1.091</v>
      </c>
      <c r="I19" s="19">
        <v>0.92320000000000002</v>
      </c>
      <c r="J19" s="19">
        <v>1.0483666666666667</v>
      </c>
      <c r="K19" s="19">
        <v>0.85750000000000004</v>
      </c>
      <c r="L19" s="19">
        <v>0.43829999999999997</v>
      </c>
      <c r="M19" s="19">
        <v>1.0510250000000001</v>
      </c>
      <c r="N19" s="19">
        <v>0.90566666666666651</v>
      </c>
      <c r="O19" s="19">
        <v>0.96183333333333343</v>
      </c>
      <c r="Q19" s="17">
        <f>AVERAGE(C19:O19)</f>
        <v>0.99397243589743589</v>
      </c>
      <c r="R19" s="17">
        <f>STDEV(C19:O19)/SQRT(COUNT(C19:O19))</f>
        <v>7.3160232906540917E-2</v>
      </c>
      <c r="AB19" s="101" t="s">
        <v>25</v>
      </c>
      <c r="AC19" s="74"/>
      <c r="AD19" s="17"/>
      <c r="AE19" s="10"/>
      <c r="AG19" s="10"/>
      <c r="AH19" s="9"/>
      <c r="AJ19" s="17"/>
      <c r="AK19" s="17"/>
      <c r="AL19" s="17"/>
      <c r="AM19" s="17"/>
      <c r="AO19" s="8"/>
      <c r="AZ19"/>
      <c r="BD19"/>
      <c r="BE19"/>
    </row>
    <row r="20" spans="2:61" x14ac:dyDescent="0.35">
      <c r="B20" s="101" t="s">
        <v>25</v>
      </c>
      <c r="C20" s="102">
        <v>0.72078783549341774</v>
      </c>
      <c r="D20" s="102">
        <v>1.4377494014365524</v>
      </c>
      <c r="E20" s="102">
        <v>1.0148853825543316</v>
      </c>
      <c r="F20" s="102">
        <v>0.99423919849718234</v>
      </c>
      <c r="G20" s="102">
        <v>0.76650133536818021</v>
      </c>
      <c r="H20" s="102">
        <v>1.0629707743296175</v>
      </c>
      <c r="I20" s="102">
        <v>1.091691842900302</v>
      </c>
      <c r="J20" s="102">
        <v>1.3356152360891698</v>
      </c>
      <c r="K20" s="102">
        <v>1.1644944957611034</v>
      </c>
      <c r="L20" s="108" t="s">
        <v>12</v>
      </c>
      <c r="M20" s="102">
        <v>1.1658243840808591</v>
      </c>
      <c r="N20" s="108" t="s">
        <v>12</v>
      </c>
      <c r="O20" s="102">
        <v>0.77771342522877329</v>
      </c>
      <c r="P20" s="109"/>
      <c r="Q20" s="107">
        <f>AVERAGE(C20:O20)</f>
        <v>1.0484066647035899</v>
      </c>
      <c r="R20" s="107">
        <f>STDEV(C20:O20)/SQRT(COUNT(C20:O20))</f>
        <v>6.9253348328533387E-2</v>
      </c>
      <c r="AB20" s="24" t="s">
        <v>45</v>
      </c>
      <c r="AC20" s="13"/>
      <c r="AD20" s="9"/>
      <c r="AE20" s="10"/>
      <c r="AF20" s="8">
        <v>0.77800000000000002</v>
      </c>
      <c r="AG20" s="9"/>
      <c r="AH20" s="17"/>
      <c r="AI20" s="25">
        <v>3.65E-5</v>
      </c>
      <c r="AJ20" s="17"/>
      <c r="AK20" s="17"/>
      <c r="AL20" s="17"/>
      <c r="AM20" s="17"/>
      <c r="AN20" s="9"/>
      <c r="AO20" s="9"/>
      <c r="AP20" s="9"/>
      <c r="AQ20" s="9"/>
      <c r="AZ20"/>
      <c r="BD20"/>
      <c r="BE20"/>
    </row>
    <row r="21" spans="2:61" x14ac:dyDescent="0.35">
      <c r="B21" s="24" t="s">
        <v>46</v>
      </c>
      <c r="C21" s="19">
        <f t="shared" ref="C21:K21" si="0">(C19/C20)</f>
        <v>0.92475201047713429</v>
      </c>
      <c r="D21" s="19">
        <f t="shared" si="0"/>
        <v>0.84750513461004717</v>
      </c>
      <c r="E21" s="19">
        <f t="shared" si="0"/>
        <v>1.3262581402170726</v>
      </c>
      <c r="F21" s="19">
        <f t="shared" si="0"/>
        <v>1.4453262375614055</v>
      </c>
      <c r="G21" s="19">
        <f t="shared" si="0"/>
        <v>1.2742313091090092</v>
      </c>
      <c r="H21" s="19">
        <f t="shared" si="0"/>
        <v>1.0263687641723354</v>
      </c>
      <c r="I21" s="19">
        <f t="shared" si="0"/>
        <v>0.84565988653659896</v>
      </c>
      <c r="J21" s="19">
        <f t="shared" si="0"/>
        <v>0.78493164673413063</v>
      </c>
      <c r="K21" s="19">
        <f t="shared" si="0"/>
        <v>0.736371020319461</v>
      </c>
      <c r="L21" s="96" t="s">
        <v>12</v>
      </c>
      <c r="M21" s="19">
        <f>(M19/M20)</f>
        <v>0.90152943646708217</v>
      </c>
      <c r="N21" s="96" t="s">
        <v>12</v>
      </c>
      <c r="O21" s="19">
        <f>(O19/O20)</f>
        <v>1.2367451841922352</v>
      </c>
      <c r="Q21" s="17">
        <f>AVERAGE(C21:O21)</f>
        <v>1.0317889791269559</v>
      </c>
      <c r="R21" s="17">
        <f>STDEV(C21:O21)/SQRT(COUNT(C21:O21))</f>
        <v>7.4087123623650525E-2</v>
      </c>
      <c r="AB21" s="24"/>
      <c r="AC21" s="13"/>
      <c r="AD21" s="9"/>
      <c r="AE21" s="10"/>
      <c r="AG21" s="9"/>
      <c r="AH21" s="17"/>
      <c r="AI21" s="29"/>
      <c r="AJ21" s="17"/>
      <c r="AK21" s="17"/>
      <c r="AL21" s="17"/>
      <c r="AM21" s="17"/>
      <c r="AO21" s="8"/>
      <c r="AZ21"/>
      <c r="BD21"/>
      <c r="BE21"/>
    </row>
    <row r="22" spans="2:61" x14ac:dyDescent="0.35">
      <c r="AC22" s="13"/>
      <c r="AD22" s="9"/>
      <c r="AE22" s="125" t="s">
        <v>56</v>
      </c>
      <c r="AF22" s="125"/>
      <c r="AG22" s="125"/>
      <c r="AN22" s="17"/>
      <c r="AO22" s="17"/>
      <c r="AP22" s="17"/>
      <c r="AQ22" s="17"/>
      <c r="AZ22"/>
      <c r="BD22"/>
      <c r="BE22"/>
    </row>
    <row r="23" spans="2:61" x14ac:dyDescent="0.35">
      <c r="AE23" s="87"/>
      <c r="AF23" s="53" t="s">
        <v>28</v>
      </c>
      <c r="AG23" s="53"/>
      <c r="AN23" s="17"/>
      <c r="AO23" s="17"/>
      <c r="AP23" s="17"/>
      <c r="AQ23" s="17"/>
      <c r="BA23"/>
      <c r="BC23" s="8"/>
      <c r="BD23"/>
      <c r="BE23"/>
    </row>
    <row r="24" spans="2:61" ht="18.5" x14ac:dyDescent="0.45">
      <c r="B24" s="73" t="s">
        <v>34</v>
      </c>
      <c r="C24" s="99"/>
      <c r="D24" s="99"/>
      <c r="E24" s="99"/>
      <c r="F24" s="99"/>
      <c r="G24" s="99"/>
      <c r="H24" s="99"/>
      <c r="I24" s="99"/>
      <c r="J24" s="99"/>
      <c r="K24" s="99"/>
      <c r="AB24" s="17"/>
      <c r="AE24" s="87"/>
      <c r="AF24" s="53" t="s">
        <v>57</v>
      </c>
      <c r="AG24" s="98"/>
      <c r="AN24" s="17"/>
      <c r="AO24" s="17"/>
      <c r="AP24" s="17"/>
      <c r="AQ24" s="17"/>
    </row>
    <row r="25" spans="2:61" ht="15" thickBot="1" x14ac:dyDescent="0.4">
      <c r="B25" s="87"/>
      <c r="C25" s="125" t="s">
        <v>43</v>
      </c>
      <c r="D25" s="125"/>
      <c r="E25" s="125"/>
      <c r="F25" s="125"/>
      <c r="G25" s="125"/>
      <c r="H25" s="53"/>
      <c r="I25" s="53"/>
      <c r="J25" s="53"/>
      <c r="K25" s="53"/>
      <c r="AB25" s="17"/>
      <c r="AO25" s="8"/>
      <c r="AR25" s="9"/>
      <c r="AS25" s="9"/>
      <c r="AT25" s="9"/>
      <c r="AU25" s="9"/>
    </row>
    <row r="26" spans="2:61" ht="15" thickBot="1" x14ac:dyDescent="0.4">
      <c r="B26" s="88" t="s">
        <v>33</v>
      </c>
      <c r="C26" s="77">
        <v>1279</v>
      </c>
      <c r="D26" s="77">
        <v>1298</v>
      </c>
      <c r="E26" s="77">
        <v>4365</v>
      </c>
      <c r="F26" s="77">
        <v>6608</v>
      </c>
      <c r="G26" s="77">
        <v>8193</v>
      </c>
      <c r="H26" s="92"/>
      <c r="I26" s="77" t="s">
        <v>2</v>
      </c>
      <c r="J26" s="77" t="s">
        <v>3</v>
      </c>
      <c r="AB26" s="85" t="s">
        <v>11</v>
      </c>
      <c r="AC26" s="24"/>
      <c r="AF26" s="25">
        <v>9.58E-3</v>
      </c>
    </row>
    <row r="27" spans="2:61" x14ac:dyDescent="0.35">
      <c r="AB27" s="86" t="s">
        <v>13</v>
      </c>
      <c r="AC27" s="74"/>
      <c r="AF27" s="25">
        <v>8.4200000000000004E-3</v>
      </c>
      <c r="AR27" s="17"/>
      <c r="AS27" s="17"/>
      <c r="AT27" s="17"/>
      <c r="AU27" s="17"/>
      <c r="BC27" s="8"/>
      <c r="BD27"/>
      <c r="BF27" s="8"/>
    </row>
    <row r="28" spans="2:61" x14ac:dyDescent="0.35">
      <c r="B28" s="85" t="s">
        <v>11</v>
      </c>
      <c r="C28" s="19">
        <v>5.0314999999999999E-2</v>
      </c>
      <c r="D28" s="19">
        <v>0.13</v>
      </c>
      <c r="E28" s="19">
        <v>1.174E-2</v>
      </c>
      <c r="F28" s="19">
        <v>6.6093333333333337E-2</v>
      </c>
      <c r="G28" s="19">
        <v>3.8705000000000003E-2</v>
      </c>
      <c r="I28" s="17">
        <f>AVERAGE(C28:G28)</f>
        <v>5.9370666666666662E-2</v>
      </c>
      <c r="J28" s="17">
        <f>STDEV(C28:G28)/SQRT(COUNT(C28:G28))</f>
        <v>1.9762910032291418E-2</v>
      </c>
      <c r="W28" s="9"/>
      <c r="X28" s="9"/>
      <c r="Y28" s="9"/>
      <c r="Z28" s="9"/>
      <c r="AB28" s="101" t="s">
        <v>25</v>
      </c>
      <c r="AC28" s="74"/>
      <c r="AO28" s="8"/>
      <c r="AR28" s="17"/>
      <c r="AS28" s="17"/>
      <c r="AT28" s="17"/>
      <c r="AU28" s="17"/>
      <c r="BC28" s="8"/>
      <c r="BD28"/>
      <c r="BF28" s="8"/>
    </row>
    <row r="29" spans="2:61" x14ac:dyDescent="0.35">
      <c r="B29" s="86" t="s">
        <v>13</v>
      </c>
      <c r="C29" s="19">
        <v>0.66564999999999996</v>
      </c>
      <c r="D29" s="19">
        <v>1.69</v>
      </c>
      <c r="E29" s="19">
        <v>1.5549999999999999</v>
      </c>
      <c r="F29" s="19">
        <v>0.85353333333333337</v>
      </c>
      <c r="G29" s="19">
        <v>0.59617500000000001</v>
      </c>
      <c r="I29" s="17">
        <f>AVERAGE(C29:G29)</f>
        <v>1.0720716666666665</v>
      </c>
      <c r="J29" s="17">
        <f>STDEV(C29:G29)/SQRT(COUNT(C29:G29))</f>
        <v>0.22961602860959981</v>
      </c>
      <c r="AB29" s="24" t="s">
        <v>45</v>
      </c>
      <c r="AF29" s="25">
        <v>1.7999999999999999E-2</v>
      </c>
      <c r="AO29" s="8"/>
      <c r="AW29" s="9"/>
      <c r="AX29" s="9"/>
      <c r="AY29" s="15"/>
      <c r="AZ29" s="26"/>
      <c r="BA29" s="16"/>
      <c r="BB29" s="16"/>
      <c r="BC29" s="9"/>
      <c r="BD29"/>
      <c r="BE29" s="9"/>
      <c r="BF29" s="9"/>
    </row>
    <row r="30" spans="2:61" x14ac:dyDescent="0.35">
      <c r="B30" s="101" t="s">
        <v>22</v>
      </c>
      <c r="C30" s="102">
        <v>0.99709117352967902</v>
      </c>
      <c r="D30" s="102">
        <v>1.5787428888580548</v>
      </c>
      <c r="E30" s="102">
        <v>0.76730589335827881</v>
      </c>
      <c r="F30" s="102">
        <v>0.78341281842503196</v>
      </c>
      <c r="G30" s="102">
        <v>1.0171515690509467</v>
      </c>
      <c r="H30" s="109"/>
      <c r="I30" s="107">
        <f>AVERAGE(C30:G30)</f>
        <v>1.0287408686443982</v>
      </c>
      <c r="J30" s="107">
        <f>STDEV(C30:G30)/SQRT(COUNT(C30:G30))</f>
        <v>0.14699869656434292</v>
      </c>
      <c r="W30" s="17"/>
      <c r="X30" s="17"/>
      <c r="Y30" s="17"/>
      <c r="Z30" s="17"/>
      <c r="AD30" s="53"/>
      <c r="AH30" s="9"/>
      <c r="AJ30" s="9"/>
      <c r="AL30" s="9"/>
      <c r="AN30" s="10"/>
      <c r="AO30" s="8"/>
      <c r="AV30" s="9"/>
      <c r="AW30" s="9"/>
      <c r="AX30" s="9"/>
      <c r="AY30" s="14"/>
      <c r="AZ30" s="15"/>
      <c r="BA30" s="16"/>
      <c r="BB30" s="16"/>
      <c r="BC30" s="9"/>
      <c r="BD30"/>
      <c r="BF30" s="8"/>
    </row>
    <row r="31" spans="2:61" x14ac:dyDescent="0.35">
      <c r="B31" s="24" t="s">
        <v>47</v>
      </c>
      <c r="C31" s="19">
        <f>(C29/C30)</f>
        <v>0.66759190901631871</v>
      </c>
      <c r="D31" s="19">
        <f>(D29/D30)</f>
        <v>1.070471963438214</v>
      </c>
      <c r="E31" s="19">
        <f>(E29/E30)</f>
        <v>2.0265711673270341</v>
      </c>
      <c r="F31" s="19">
        <f>(F29/F30)</f>
        <v>1.0895064686958675</v>
      </c>
      <c r="G31" s="19">
        <f>(G29/G30)</f>
        <v>0.5861220865600798</v>
      </c>
      <c r="I31" s="17">
        <f>AVERAGE(C31:G31)</f>
        <v>1.0880527190075029</v>
      </c>
      <c r="J31" s="17">
        <f>STDEV(C31:G31)/SQRT(COUNT(C31:G31))</f>
        <v>0.25591499826291519</v>
      </c>
      <c r="K31" s="9"/>
      <c r="W31" s="17"/>
      <c r="X31" s="17"/>
      <c r="Y31" s="17"/>
      <c r="Z31" s="17"/>
      <c r="AD31" s="9"/>
      <c r="AG31" s="9"/>
      <c r="AH31" s="9"/>
      <c r="AJ31" s="9"/>
      <c r="AL31" s="9"/>
      <c r="AN31" s="10"/>
      <c r="AO31" s="8"/>
      <c r="AV31" s="9"/>
      <c r="AW31" s="17"/>
      <c r="AX31" s="17"/>
      <c r="AY31" s="17"/>
      <c r="AZ31" s="17"/>
      <c r="BA31" s="17"/>
      <c r="BB31" s="17"/>
      <c r="BC31" s="17"/>
      <c r="BD31"/>
      <c r="BE31" s="17"/>
      <c r="BF31" s="17"/>
    </row>
    <row r="32" spans="2:61" x14ac:dyDescent="0.35">
      <c r="AC32" s="9"/>
      <c r="AG32" s="9"/>
      <c r="AH32" s="9"/>
      <c r="AJ32" s="9"/>
      <c r="AK32" s="9"/>
      <c r="AL32" s="9"/>
      <c r="AM32" s="9"/>
      <c r="AN32" s="13"/>
      <c r="AO32" s="9"/>
      <c r="AP32" s="9"/>
      <c r="AV32" s="22"/>
      <c r="AW32" s="17"/>
      <c r="AX32" s="17"/>
      <c r="AY32" s="17"/>
      <c r="AZ32" s="17"/>
      <c r="BA32" s="17"/>
      <c r="BB32" s="17"/>
      <c r="BC32" s="17"/>
      <c r="BD32"/>
      <c r="BE32" s="17"/>
      <c r="BF32" s="17"/>
    </row>
    <row r="33" spans="1:58" s="8" customFormat="1" x14ac:dyDescent="0.35">
      <c r="A33"/>
      <c r="AB33" s="9"/>
      <c r="AC33" s="9"/>
      <c r="AD33" s="9"/>
      <c r="AG33" s="9"/>
      <c r="AN33" s="10"/>
      <c r="AV33" s="17"/>
      <c r="BC33"/>
      <c r="BF33"/>
    </row>
    <row r="34" spans="1:58" s="8" customFormat="1" x14ac:dyDescent="0.35">
      <c r="A34"/>
      <c r="AJ34" s="9"/>
      <c r="AN34" s="24"/>
      <c r="BC34"/>
      <c r="BF34"/>
    </row>
    <row r="35" spans="1:58" ht="18.5" x14ac:dyDescent="0.45">
      <c r="B35" s="73" t="s">
        <v>35</v>
      </c>
      <c r="C35" s="99"/>
      <c r="D35" s="99"/>
      <c r="E35" s="99"/>
      <c r="F35" s="99"/>
      <c r="G35" s="99"/>
      <c r="H35" s="99"/>
      <c r="I35" s="99"/>
      <c r="J35" s="99"/>
      <c r="K35" s="99"/>
      <c r="AB35" s="17"/>
      <c r="AC35" s="6"/>
      <c r="AD35" s="6"/>
      <c r="AE35" s="6"/>
      <c r="AG35" s="9"/>
      <c r="AJ35" s="9"/>
      <c r="AL35" s="9"/>
      <c r="AN35" s="24"/>
      <c r="AO35" s="8"/>
      <c r="BC35" s="8"/>
      <c r="BD35"/>
      <c r="BF35" s="8"/>
    </row>
    <row r="36" spans="1:58" ht="15" thickBot="1" x14ac:dyDescent="0.4">
      <c r="B36" s="87"/>
      <c r="C36" s="126" t="s">
        <v>48</v>
      </c>
      <c r="D36" s="126"/>
      <c r="E36" s="126"/>
      <c r="F36" s="126"/>
      <c r="G36" s="126"/>
      <c r="H36" s="126"/>
      <c r="I36" s="126"/>
      <c r="J36" s="126"/>
      <c r="K36" s="53"/>
      <c r="AB36" s="17"/>
      <c r="AC36" s="53"/>
      <c r="AD36" s="53"/>
      <c r="AE36" s="87"/>
      <c r="AG36" s="9"/>
      <c r="AN36" s="10"/>
      <c r="AO36" s="8"/>
      <c r="BC36" s="8"/>
      <c r="BD36"/>
      <c r="BF36" s="8"/>
    </row>
    <row r="37" spans="1:58" ht="15" thickBot="1" x14ac:dyDescent="0.4">
      <c r="B37" s="88" t="s">
        <v>33</v>
      </c>
      <c r="C37" s="77">
        <v>1121</v>
      </c>
      <c r="D37" s="77">
        <v>1122</v>
      </c>
      <c r="E37" s="89">
        <v>5180</v>
      </c>
      <c r="F37" s="90">
        <v>5233</v>
      </c>
      <c r="G37" s="90">
        <v>7245</v>
      </c>
      <c r="H37" s="77">
        <v>7705</v>
      </c>
      <c r="I37" s="77">
        <v>5173</v>
      </c>
      <c r="J37" s="91">
        <v>5179</v>
      </c>
      <c r="K37" s="92"/>
      <c r="L37" s="77" t="s">
        <v>2</v>
      </c>
      <c r="M37" s="77" t="s">
        <v>3</v>
      </c>
      <c r="AB37" s="17"/>
      <c r="AH37" s="6"/>
      <c r="AI37" s="6"/>
      <c r="AJ37" s="6"/>
      <c r="AK37" s="97"/>
      <c r="AL37" s="6"/>
      <c r="AM37" s="6"/>
      <c r="AN37" s="6"/>
      <c r="AO37" s="6"/>
      <c r="AP37" s="6"/>
      <c r="AQ37" s="6"/>
      <c r="BC37" s="8"/>
      <c r="BD37"/>
      <c r="BF37" s="8"/>
    </row>
    <row r="38" spans="1:58" ht="18.5" x14ac:dyDescent="0.45">
      <c r="C38" s="9"/>
      <c r="D38" s="9"/>
      <c r="E38" s="15"/>
      <c r="F38" s="16"/>
      <c r="G38" s="16"/>
      <c r="H38" s="9"/>
      <c r="I38" s="9"/>
      <c r="J38" s="14"/>
      <c r="AB38" s="6"/>
      <c r="AF38" s="6"/>
      <c r="AG38" s="6"/>
      <c r="AH38" s="87"/>
      <c r="AI38" s="53"/>
      <c r="AJ38" s="87"/>
      <c r="AK38" s="98"/>
      <c r="AL38" s="53"/>
      <c r="AM38" s="87"/>
      <c r="AN38" s="87"/>
      <c r="AO38" s="73"/>
      <c r="AP38" s="123"/>
      <c r="AQ38" s="73"/>
      <c r="BC38" s="8"/>
      <c r="BD38"/>
      <c r="BF38" s="8"/>
    </row>
    <row r="39" spans="1:58" x14ac:dyDescent="0.35">
      <c r="B39" s="85" t="s">
        <v>11</v>
      </c>
      <c r="C39" s="65">
        <v>0.1095</v>
      </c>
      <c r="D39" s="19">
        <v>0.14085</v>
      </c>
      <c r="E39" s="19">
        <v>0.22120000000000001</v>
      </c>
      <c r="F39" s="19">
        <v>0.12456666666666667</v>
      </c>
      <c r="G39" s="19">
        <v>0.13400000000000001</v>
      </c>
      <c r="H39" s="19">
        <v>0.11313333333333335</v>
      </c>
      <c r="I39" s="19">
        <v>9.2469999999999997E-2</v>
      </c>
      <c r="J39" s="19">
        <v>0.17688333333333331</v>
      </c>
      <c r="L39" s="17">
        <f>AVERAGE(C39:J39)</f>
        <v>0.13907541666666667</v>
      </c>
      <c r="M39" s="17">
        <f>STDEV(C39:J39)/SQRT(COUNT(C39:J39))</f>
        <v>1.4719435887028462E-2</v>
      </c>
      <c r="AB39" s="53"/>
      <c r="AF39" s="87"/>
      <c r="AG39" s="87"/>
      <c r="AN39" s="10"/>
      <c r="AO39" s="8"/>
      <c r="BC39" s="8"/>
      <c r="BD39"/>
      <c r="BF39" s="8"/>
    </row>
    <row r="40" spans="1:58" x14ac:dyDescent="0.35">
      <c r="B40" s="86" t="s">
        <v>13</v>
      </c>
      <c r="C40" s="19">
        <v>1.873</v>
      </c>
      <c r="D40" s="19">
        <v>1.4295</v>
      </c>
      <c r="E40" s="19">
        <v>2.95</v>
      </c>
      <c r="F40" s="19">
        <v>2.2850000000000001</v>
      </c>
      <c r="G40" s="19">
        <v>1.409</v>
      </c>
      <c r="H40" s="19">
        <v>2.8886666666666669</v>
      </c>
      <c r="I40" s="19">
        <v>1.8360000000000001</v>
      </c>
      <c r="J40" s="19">
        <v>2.1313333333333335</v>
      </c>
      <c r="L40" s="17">
        <f>AVERAGE(C40:J40)</f>
        <v>2.1003125000000002</v>
      </c>
      <c r="M40" s="17">
        <f>STDEV(C40:J40)/SQRT(COUNT(C40:J40))</f>
        <v>0.20822280981983149</v>
      </c>
      <c r="AN40" s="10"/>
      <c r="AO40" s="8"/>
      <c r="BC40" s="8"/>
      <c r="BD40"/>
      <c r="BF40" s="8"/>
    </row>
    <row r="41" spans="1:58" x14ac:dyDescent="0.35">
      <c r="B41" s="101" t="s">
        <v>22</v>
      </c>
      <c r="C41" s="105">
        <v>0.87177747625508817</v>
      </c>
      <c r="D41" s="105">
        <v>1.2225563909774435</v>
      </c>
      <c r="E41" s="105">
        <v>1.4184848484848485</v>
      </c>
      <c r="F41" s="105">
        <v>1.2176125244618394</v>
      </c>
      <c r="G41" s="108" t="s">
        <v>12</v>
      </c>
      <c r="H41" s="105">
        <v>1.2400303260045489</v>
      </c>
      <c r="I41" s="108" t="s">
        <v>12</v>
      </c>
      <c r="J41" s="105">
        <v>1.0579670703497075</v>
      </c>
      <c r="K41" s="109"/>
      <c r="L41" s="107">
        <f>AVERAGE(C41:J41)</f>
        <v>1.1714047727555794</v>
      </c>
      <c r="M41" s="107">
        <f>STDEV(C41:J41)/SQRT(COUNT(C41:J41))</f>
        <v>7.5972430060929991E-2</v>
      </c>
      <c r="AL41"/>
      <c r="AO41" s="8"/>
      <c r="BC41" s="8"/>
      <c r="BD41"/>
      <c r="BF41" s="8"/>
    </row>
    <row r="42" spans="1:58" x14ac:dyDescent="0.35">
      <c r="B42" s="24" t="s">
        <v>49</v>
      </c>
      <c r="C42" s="19">
        <f>(C40/C41)</f>
        <v>2.148484046692607</v>
      </c>
      <c r="D42" s="19">
        <f>(D40/D41)</f>
        <v>1.1692712177121771</v>
      </c>
      <c r="E42" s="19">
        <f>(E40/E41)</f>
        <v>2.0796838282418286</v>
      </c>
      <c r="F42" s="19">
        <f>(F40/F41)</f>
        <v>1.8766232722597238</v>
      </c>
      <c r="G42" s="96" t="s">
        <v>12</v>
      </c>
      <c r="H42" s="19">
        <f>(H40/H41)</f>
        <v>2.3295129208445426</v>
      </c>
      <c r="I42" s="96" t="s">
        <v>12</v>
      </c>
      <c r="J42" s="19">
        <f>(J40/J41)</f>
        <v>2.0145554555198286</v>
      </c>
      <c r="L42" s="17">
        <f>AVERAGE(C42:J42)</f>
        <v>1.936355123545118</v>
      </c>
      <c r="M42" s="17">
        <f>STDEV(C42:J42)/SQRT(COUNT(C42:J42))</f>
        <v>0.16514798977179443</v>
      </c>
      <c r="AL42"/>
      <c r="AO42" s="8"/>
      <c r="BC42" s="8"/>
      <c r="BD42"/>
      <c r="BF42" s="8"/>
    </row>
    <row r="43" spans="1:58" x14ac:dyDescent="0.35">
      <c r="AL43"/>
      <c r="AO43" s="8"/>
    </row>
    <row r="44" spans="1:58" x14ac:dyDescent="0.35">
      <c r="AL44"/>
      <c r="AO44" s="8"/>
    </row>
    <row r="45" spans="1:58" x14ac:dyDescent="0.35">
      <c r="AM45"/>
      <c r="AO45" s="8"/>
    </row>
    <row r="46" spans="1:58" x14ac:dyDescent="0.35">
      <c r="AE46" s="9"/>
    </row>
    <row r="47" spans="1:58" x14ac:dyDescent="0.35">
      <c r="AE47" s="13"/>
    </row>
    <row r="48" spans="1:58" x14ac:dyDescent="0.35">
      <c r="AE48" s="13"/>
    </row>
    <row r="49" spans="1:58" x14ac:dyDescent="0.35">
      <c r="D49" s="24" t="s">
        <v>27</v>
      </c>
      <c r="AD49" s="9"/>
      <c r="AE49" s="13"/>
      <c r="AO49" s="8"/>
      <c r="AP49"/>
    </row>
    <row r="50" spans="1:58" ht="15.5" x14ac:dyDescent="0.35">
      <c r="D50" s="24" t="s">
        <v>23</v>
      </c>
      <c r="AE50" s="10"/>
      <c r="AO50" s="8"/>
      <c r="AP50"/>
      <c r="AQ50" s="124"/>
    </row>
    <row r="51" spans="1:58" x14ac:dyDescent="0.35">
      <c r="D51" s="24" t="s">
        <v>24</v>
      </c>
      <c r="AD51" s="9"/>
      <c r="AE51" s="30"/>
      <c r="AH51" s="9"/>
      <c r="AI51" s="9"/>
      <c r="AJ51" s="9"/>
      <c r="AK51" s="9"/>
      <c r="AL51" s="9"/>
      <c r="AM51" s="9"/>
      <c r="AN51" s="9"/>
      <c r="AO51" s="9"/>
      <c r="AP51"/>
      <c r="AQ51" s="9"/>
    </row>
    <row r="52" spans="1:58" x14ac:dyDescent="0.35">
      <c r="AD52" s="9"/>
      <c r="AE52" s="30"/>
      <c r="AF52" s="9"/>
      <c r="AG52" s="9"/>
      <c r="AO52" s="8"/>
      <c r="AP52"/>
    </row>
    <row r="53" spans="1:58" x14ac:dyDescent="0.35">
      <c r="B53" s="4"/>
      <c r="C53" s="33"/>
      <c r="D53" s="33"/>
      <c r="E53" s="34"/>
      <c r="F53" s="33"/>
      <c r="G53" s="33"/>
      <c r="H53" s="33"/>
      <c r="AH53" s="17"/>
      <c r="AI53" s="17"/>
      <c r="AJ53" s="17"/>
      <c r="AK53" s="17"/>
      <c r="AL53" s="17"/>
      <c r="AM53" s="17"/>
      <c r="AN53" s="17"/>
      <c r="AO53" s="17"/>
      <c r="AP53"/>
      <c r="AQ53" s="17"/>
    </row>
    <row r="54" spans="1:58" ht="15.5" x14ac:dyDescent="0.35">
      <c r="B54" s="1"/>
      <c r="C54" s="1"/>
      <c r="D54" s="2"/>
      <c r="E54" s="2"/>
      <c r="F54" s="2"/>
      <c r="G54" s="2"/>
      <c r="H54" s="2"/>
      <c r="I54" s="1"/>
      <c r="J54" s="2"/>
      <c r="K54" s="2"/>
      <c r="L54" s="2"/>
      <c r="M54" s="2"/>
      <c r="N54" s="2"/>
      <c r="O54" s="2"/>
      <c r="P54" s="1"/>
      <c r="Q54" s="2"/>
      <c r="R54" s="2"/>
      <c r="S54" s="2"/>
      <c r="T54" s="2"/>
      <c r="U54" s="2"/>
      <c r="V54" s="2"/>
      <c r="AD54" s="9"/>
      <c r="AE54" s="9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/>
      <c r="AQ54" s="17"/>
    </row>
    <row r="55" spans="1:58" ht="18.5" x14ac:dyDescent="0.45">
      <c r="B55" s="1"/>
      <c r="C55" s="3"/>
      <c r="D55" s="2"/>
      <c r="E55" s="2"/>
      <c r="F55" s="2"/>
      <c r="G55" s="2"/>
      <c r="H55" s="2"/>
      <c r="I55" s="3"/>
      <c r="J55" s="2"/>
      <c r="K55" s="2"/>
      <c r="L55" s="2"/>
      <c r="M55" s="2"/>
      <c r="N55" s="2"/>
      <c r="O55" s="42"/>
      <c r="P55" s="43"/>
      <c r="Q55" s="44"/>
      <c r="R55" s="2"/>
      <c r="S55" s="1"/>
      <c r="T55" s="2"/>
      <c r="U55" s="42"/>
      <c r="V55" s="43"/>
      <c r="AF55" s="17"/>
      <c r="AG55" s="17"/>
    </row>
    <row r="56" spans="1:58" s="8" customFormat="1" ht="15.5" x14ac:dyDescent="0.35">
      <c r="A56"/>
      <c r="B56" s="1"/>
      <c r="C56" s="1"/>
      <c r="D56" s="2"/>
      <c r="E56" s="2"/>
      <c r="F56" s="2"/>
      <c r="G56" s="2"/>
      <c r="H56" s="2"/>
      <c r="I56" s="1"/>
      <c r="J56" s="2"/>
      <c r="K56" s="2"/>
      <c r="L56" s="2"/>
      <c r="M56" s="2"/>
      <c r="N56" s="2"/>
      <c r="O56" s="2"/>
      <c r="P56" s="2"/>
      <c r="Q56" s="2"/>
      <c r="R56" s="2"/>
      <c r="S56" s="1"/>
      <c r="T56" s="2"/>
      <c r="U56" s="2"/>
      <c r="V56" s="2"/>
      <c r="W56" s="1"/>
      <c r="X56" s="1"/>
      <c r="Y56" s="1"/>
      <c r="Z56" s="1"/>
      <c r="AO56"/>
      <c r="BC56"/>
      <c r="BF56"/>
    </row>
    <row r="57" spans="1:58" s="8" customFormat="1" ht="15.5" x14ac:dyDescent="0.35">
      <c r="A57"/>
      <c r="B57" s="1"/>
      <c r="C57" s="4"/>
      <c r="D57" s="5"/>
      <c r="E57" s="5"/>
      <c r="F57" s="5"/>
      <c r="G57" s="44"/>
      <c r="H57" s="2"/>
      <c r="I57" s="4"/>
      <c r="J57" s="5"/>
      <c r="K57" s="5"/>
      <c r="L57" s="5"/>
      <c r="M57" s="44"/>
      <c r="N57" s="2"/>
      <c r="O57" s="4"/>
      <c r="P57" s="5"/>
      <c r="Q57" s="5"/>
      <c r="R57" s="5"/>
      <c r="S57" s="44"/>
      <c r="T57" s="2"/>
      <c r="U57" s="4"/>
      <c r="V57" s="5"/>
      <c r="W57" s="44"/>
      <c r="X57" s="44"/>
      <c r="Y57" s="44"/>
      <c r="Z57" s="44"/>
      <c r="AA57" s="2"/>
      <c r="AH57" s="10"/>
      <c r="AP57"/>
      <c r="BC57"/>
      <c r="BF57"/>
    </row>
    <row r="58" spans="1:58" s="8" customFormat="1" ht="15.5" x14ac:dyDescent="0.35">
      <c r="A58"/>
      <c r="B58" s="1"/>
      <c r="C58" s="31"/>
      <c r="D58" s="45"/>
      <c r="E58" s="2"/>
      <c r="F58" s="2"/>
      <c r="G58" s="46"/>
      <c r="H58" s="2"/>
      <c r="I58" s="31"/>
      <c r="J58" s="45"/>
      <c r="K58" s="46"/>
      <c r="L58" s="46"/>
      <c r="M58" s="46"/>
      <c r="N58" s="2"/>
      <c r="O58" s="33"/>
      <c r="P58" s="45"/>
      <c r="Q58" s="2"/>
      <c r="R58" s="2"/>
      <c r="S58" s="46"/>
      <c r="T58" s="2"/>
      <c r="U58" s="33"/>
      <c r="V58" s="45"/>
      <c r="W58" s="2"/>
      <c r="X58" s="2"/>
      <c r="Y58" s="2"/>
      <c r="Z58" s="2"/>
      <c r="AA58" s="2"/>
      <c r="AH58" s="10"/>
      <c r="AP58"/>
      <c r="BC58"/>
      <c r="BF58"/>
    </row>
    <row r="59" spans="1:58" s="8" customFormat="1" ht="15.5" x14ac:dyDescent="0.35">
      <c r="A59"/>
      <c r="B59" s="1"/>
      <c r="C59" s="31"/>
      <c r="D59" s="45"/>
      <c r="E59" s="46"/>
      <c r="F59" s="46"/>
      <c r="G59" s="46"/>
      <c r="H59" s="2"/>
      <c r="I59" s="31"/>
      <c r="J59" s="45"/>
      <c r="K59" s="46"/>
      <c r="L59" s="46"/>
      <c r="M59" s="46"/>
      <c r="N59" s="2"/>
      <c r="O59" s="33"/>
      <c r="P59" s="45"/>
      <c r="Q59" s="2"/>
      <c r="R59" s="2"/>
      <c r="S59" s="46"/>
      <c r="T59" s="2"/>
      <c r="U59" s="33"/>
      <c r="V59" s="45"/>
      <c r="W59" s="5"/>
      <c r="X59" s="5"/>
      <c r="Y59" s="5"/>
      <c r="Z59" s="5"/>
      <c r="AA59" s="2"/>
      <c r="AH59" s="10"/>
      <c r="AP59"/>
      <c r="BC59"/>
      <c r="BF59"/>
    </row>
    <row r="60" spans="1:58" s="8" customFormat="1" ht="15.5" x14ac:dyDescent="0.35">
      <c r="A60"/>
      <c r="B60" s="1"/>
      <c r="C60" s="35"/>
      <c r="D60" s="45"/>
      <c r="E60" s="46"/>
      <c r="F60" s="46"/>
      <c r="G60" s="46"/>
      <c r="H60" s="2"/>
      <c r="I60" s="35"/>
      <c r="J60" s="45"/>
      <c r="K60" s="46"/>
      <c r="L60" s="46"/>
      <c r="M60" s="46"/>
      <c r="N60" s="2"/>
      <c r="O60" s="36"/>
      <c r="P60" s="45"/>
      <c r="Q60" s="46"/>
      <c r="R60" s="46"/>
      <c r="S60" s="46"/>
      <c r="T60" s="2"/>
      <c r="U60" s="34"/>
      <c r="V60" s="45"/>
      <c r="W60" s="46"/>
      <c r="X60" s="46"/>
      <c r="Y60" s="46"/>
      <c r="Z60" s="46"/>
      <c r="AA60" s="5"/>
      <c r="AH60" s="10"/>
      <c r="AP60"/>
      <c r="BC60"/>
      <c r="BF60"/>
    </row>
    <row r="61" spans="1:58" s="8" customFormat="1" ht="15.5" x14ac:dyDescent="0.35">
      <c r="A61"/>
      <c r="B61" s="1"/>
      <c r="C61" s="37"/>
      <c r="D61" s="45"/>
      <c r="E61" s="46"/>
      <c r="F61" s="46"/>
      <c r="G61" s="46"/>
      <c r="H61" s="2"/>
      <c r="I61" s="37"/>
      <c r="J61" s="45"/>
      <c r="K61" s="2"/>
      <c r="L61" s="2"/>
      <c r="M61" s="46"/>
      <c r="N61" s="2"/>
      <c r="O61" s="38"/>
      <c r="P61" s="45"/>
      <c r="Q61" s="46"/>
      <c r="R61" s="46"/>
      <c r="S61" s="46"/>
      <c r="T61" s="2"/>
      <c r="U61" s="33"/>
      <c r="V61" s="45"/>
      <c r="W61" s="46"/>
      <c r="X61" s="46"/>
      <c r="Y61" s="46"/>
      <c r="Z61" s="46"/>
      <c r="AA61" s="46"/>
      <c r="AH61" s="10"/>
      <c r="AP61"/>
      <c r="BC61"/>
      <c r="BF61"/>
    </row>
    <row r="62" spans="1:58" s="8" customFormat="1" ht="15.5" x14ac:dyDescent="0.35">
      <c r="A62"/>
      <c r="B62" s="1"/>
      <c r="C62" s="31"/>
      <c r="D62" s="45"/>
      <c r="E62" s="46"/>
      <c r="F62" s="46"/>
      <c r="G62" s="46"/>
      <c r="H62" s="2"/>
      <c r="I62" s="31"/>
      <c r="J62" s="47"/>
      <c r="K62" s="48"/>
      <c r="L62" s="48"/>
      <c r="M62" s="46"/>
      <c r="N62" s="2"/>
      <c r="O62" s="33"/>
      <c r="P62" s="47"/>
      <c r="Q62" s="49"/>
      <c r="R62" s="49"/>
      <c r="S62" s="46"/>
      <c r="T62" s="2"/>
      <c r="U62" s="33"/>
      <c r="V62" s="45"/>
      <c r="W62" s="46"/>
      <c r="X62" s="46"/>
      <c r="Y62" s="46"/>
      <c r="Z62" s="46"/>
      <c r="AA62" s="46"/>
      <c r="AH62" s="10"/>
      <c r="AP62"/>
      <c r="BC62"/>
      <c r="BF62"/>
    </row>
    <row r="63" spans="1:58" s="8" customFormat="1" ht="15.5" x14ac:dyDescent="0.35">
      <c r="A63"/>
      <c r="B63" s="1"/>
      <c r="C63" s="31"/>
      <c r="D63" s="45"/>
      <c r="E63" s="46"/>
      <c r="F63" s="46"/>
      <c r="G63" s="46"/>
      <c r="H63" s="2"/>
      <c r="I63" s="31"/>
      <c r="J63" s="45"/>
      <c r="K63" s="46"/>
      <c r="L63" s="46"/>
      <c r="M63" s="46"/>
      <c r="N63" s="2"/>
      <c r="O63" s="33"/>
      <c r="P63" s="45"/>
      <c r="Q63" s="46"/>
      <c r="R63" s="46"/>
      <c r="S63" s="46"/>
      <c r="T63" s="2"/>
      <c r="U63" s="33"/>
      <c r="V63" s="45"/>
      <c r="W63" s="2"/>
      <c r="X63" s="2"/>
      <c r="Y63" s="2"/>
      <c r="Z63" s="2"/>
      <c r="AA63" s="46"/>
      <c r="AH63" s="10"/>
      <c r="AP63"/>
      <c r="BC63"/>
      <c r="BF63"/>
    </row>
    <row r="64" spans="1:58" s="8" customFormat="1" ht="15.5" x14ac:dyDescent="0.35">
      <c r="A64"/>
      <c r="B64" s="1"/>
      <c r="C64" s="39"/>
      <c r="D64" s="45"/>
      <c r="E64" s="46"/>
      <c r="F64" s="46"/>
      <c r="G64" s="46"/>
      <c r="H64" s="2"/>
      <c r="I64" s="39"/>
      <c r="J64" s="45"/>
      <c r="K64" s="46"/>
      <c r="L64" s="46"/>
      <c r="M64" s="46"/>
      <c r="N64" s="2"/>
      <c r="O64" s="40"/>
      <c r="P64" s="45"/>
      <c r="Q64" s="46"/>
      <c r="R64" s="46"/>
      <c r="S64" s="46"/>
      <c r="T64" s="2"/>
      <c r="U64" s="2"/>
      <c r="V64" s="2"/>
      <c r="W64" s="46"/>
      <c r="X64" s="46"/>
      <c r="Y64" s="46"/>
      <c r="Z64" s="46"/>
      <c r="AA64" s="2"/>
      <c r="AH64" s="10"/>
      <c r="AP64"/>
      <c r="BC64"/>
      <c r="BF64"/>
    </row>
    <row r="65" spans="1:58" s="8" customFormat="1" ht="15.5" x14ac:dyDescent="0.35">
      <c r="A65"/>
      <c r="B65" s="1"/>
      <c r="C65" s="31"/>
      <c r="D65" s="2"/>
      <c r="E65" s="2"/>
      <c r="F65" s="2"/>
      <c r="G65" s="46"/>
      <c r="H65" s="2"/>
      <c r="I65" s="31"/>
      <c r="J65" s="45"/>
      <c r="K65" s="46"/>
      <c r="L65" s="46"/>
      <c r="M65" s="46"/>
      <c r="N65" s="2"/>
      <c r="O65" s="2"/>
      <c r="P65" s="2"/>
      <c r="Q65" s="2"/>
      <c r="R65" s="2"/>
      <c r="S65" s="1"/>
      <c r="T65" s="2"/>
      <c r="U65" s="3"/>
      <c r="V65" s="2"/>
      <c r="W65" s="2"/>
      <c r="X65" s="2"/>
      <c r="Y65" s="2"/>
      <c r="Z65" s="2"/>
      <c r="AA65" s="46"/>
      <c r="AO65"/>
      <c r="BC65"/>
      <c r="BF65"/>
    </row>
    <row r="66" spans="1:58" s="8" customFormat="1" ht="15.5" x14ac:dyDescent="0.35">
      <c r="A66"/>
      <c r="B66" s="1"/>
      <c r="C66" s="31"/>
      <c r="D66" s="45"/>
      <c r="E66" s="46"/>
      <c r="F66" s="46"/>
      <c r="G66" s="46"/>
      <c r="H66" s="2"/>
      <c r="I66" s="31"/>
      <c r="J66" s="45"/>
      <c r="K66" s="46"/>
      <c r="L66" s="46"/>
      <c r="M66" s="46"/>
      <c r="N66" s="2"/>
      <c r="O66" s="3"/>
      <c r="P66" s="2"/>
      <c r="Q66" s="5"/>
      <c r="R66" s="5"/>
      <c r="S66" s="5"/>
      <c r="T66" s="2"/>
      <c r="U66" s="3"/>
      <c r="V66" s="5"/>
      <c r="W66" s="2"/>
      <c r="X66" s="2"/>
      <c r="Y66" s="2"/>
      <c r="Z66" s="2"/>
      <c r="AA66" s="2"/>
      <c r="AO66"/>
      <c r="BC66"/>
      <c r="BF66"/>
    </row>
    <row r="67" spans="1:58" s="8" customFormat="1" ht="15.5" x14ac:dyDescent="0.35">
      <c r="A67"/>
      <c r="B67" s="1"/>
      <c r="C67" s="41"/>
      <c r="D67" s="45"/>
      <c r="E67" s="46"/>
      <c r="F67" s="46"/>
      <c r="G67" s="46"/>
      <c r="H67" s="2"/>
      <c r="I67" s="41"/>
      <c r="J67" s="45"/>
      <c r="K67" s="46"/>
      <c r="L67" s="46"/>
      <c r="M67" s="46"/>
      <c r="N67" s="2"/>
      <c r="O67" s="3"/>
      <c r="P67" s="2"/>
      <c r="Q67" s="5"/>
      <c r="R67" s="5"/>
      <c r="S67" s="5"/>
      <c r="T67" s="2"/>
      <c r="U67" s="5"/>
      <c r="V67" s="5"/>
      <c r="W67" s="5"/>
      <c r="X67" s="5"/>
      <c r="Y67" s="5"/>
      <c r="Z67" s="5"/>
      <c r="AA67" s="2"/>
      <c r="AO67"/>
      <c r="BC67"/>
      <c r="BF67"/>
    </row>
    <row r="68" spans="1:58" s="8" customFormat="1" ht="15.5" x14ac:dyDescent="0.35">
      <c r="A68"/>
      <c r="B68" s="1"/>
      <c r="C68" s="31"/>
      <c r="D68" s="45"/>
      <c r="E68" s="46"/>
      <c r="F68" s="46"/>
      <c r="G68" s="46"/>
      <c r="H68" s="2"/>
      <c r="I68" s="31"/>
      <c r="J68" s="45"/>
      <c r="K68" s="46"/>
      <c r="L68" s="46"/>
      <c r="M68" s="46"/>
      <c r="N68" s="1"/>
      <c r="O68" s="2"/>
      <c r="P68" s="2"/>
      <c r="Q68" s="32"/>
      <c r="R68" s="32"/>
      <c r="S68" s="32"/>
      <c r="T68" s="2"/>
      <c r="U68" s="32"/>
      <c r="V68" s="32"/>
      <c r="W68" s="5"/>
      <c r="X68" s="5"/>
      <c r="Y68" s="5"/>
      <c r="Z68" s="5"/>
      <c r="AA68" s="5"/>
      <c r="AO68"/>
      <c r="BC68"/>
      <c r="BF68"/>
    </row>
    <row r="69" spans="1:58" s="8" customFormat="1" ht="15.5" x14ac:dyDescent="0.35">
      <c r="A69"/>
      <c r="B69" s="1"/>
      <c r="C69" s="31"/>
      <c r="D69" s="45"/>
      <c r="E69" s="2"/>
      <c r="F69" s="2"/>
      <c r="G69" s="46"/>
      <c r="H69" s="2"/>
      <c r="I69" s="31"/>
      <c r="J69" s="45"/>
      <c r="K69" s="46"/>
      <c r="L69" s="46"/>
      <c r="M69" s="46"/>
      <c r="N69" s="1"/>
      <c r="O69" s="2"/>
      <c r="P69" s="2"/>
      <c r="Q69" s="2"/>
      <c r="R69" s="2"/>
      <c r="S69" s="2"/>
      <c r="T69" s="2"/>
      <c r="U69" s="1"/>
      <c r="V69" s="2"/>
      <c r="W69" s="32"/>
      <c r="X69" s="32"/>
      <c r="Y69" s="32"/>
      <c r="Z69" s="32"/>
      <c r="AA69" s="5"/>
      <c r="AO69"/>
      <c r="BC69"/>
      <c r="BF69"/>
    </row>
    <row r="70" spans="1:58" s="8" customFormat="1" ht="15.5" x14ac:dyDescent="0.35">
      <c r="A70"/>
      <c r="B70" s="1"/>
      <c r="C70" s="31"/>
      <c r="D70" s="2"/>
      <c r="E70" s="2"/>
      <c r="F70" s="2"/>
      <c r="G70" s="2"/>
      <c r="H70" s="2"/>
      <c r="I70" s="31"/>
      <c r="J70" s="45"/>
      <c r="K70" s="46"/>
      <c r="L70" s="46"/>
      <c r="M70" s="46"/>
      <c r="N70" s="1"/>
      <c r="O70" s="2"/>
      <c r="P70" s="2"/>
      <c r="Q70" s="2"/>
      <c r="R70" s="2"/>
      <c r="S70" s="2"/>
      <c r="T70" s="2"/>
      <c r="U70" s="1"/>
      <c r="V70" s="2"/>
      <c r="W70" s="32"/>
      <c r="X70" s="32"/>
      <c r="Y70" s="32"/>
      <c r="Z70" s="32"/>
      <c r="AA70" s="32"/>
      <c r="AO70"/>
      <c r="BC70"/>
      <c r="BF70"/>
    </row>
    <row r="71" spans="1:58" s="8" customFormat="1" ht="15.5" x14ac:dyDescent="0.35">
      <c r="A71"/>
      <c r="B71" s="1"/>
      <c r="C71" s="3"/>
      <c r="D71" s="2"/>
      <c r="E71" s="5"/>
      <c r="F71" s="5"/>
      <c r="G71" s="5"/>
      <c r="H71" s="2"/>
      <c r="I71" s="3"/>
      <c r="J71" s="2"/>
      <c r="K71" s="5"/>
      <c r="L71" s="5"/>
      <c r="M71" s="5"/>
      <c r="N71" s="1"/>
      <c r="O71" s="2"/>
      <c r="P71" s="2"/>
      <c r="Q71" s="2"/>
      <c r="R71" s="2"/>
      <c r="S71" s="2"/>
      <c r="T71" s="2"/>
      <c r="U71" s="1"/>
      <c r="V71" s="2"/>
      <c r="W71" s="2"/>
      <c r="X71" s="2"/>
      <c r="Y71" s="2"/>
      <c r="Z71" s="2"/>
      <c r="AA71" s="32"/>
      <c r="AO71"/>
      <c r="BC71"/>
      <c r="BF71"/>
    </row>
    <row r="72" spans="1:58" s="8" customFormat="1" ht="15.5" x14ac:dyDescent="0.35">
      <c r="A72"/>
      <c r="B72" s="1"/>
      <c r="C72" s="3"/>
      <c r="D72" s="2"/>
      <c r="E72" s="5"/>
      <c r="F72" s="5"/>
      <c r="G72" s="5"/>
      <c r="H72" s="2"/>
      <c r="I72" s="3"/>
      <c r="J72" s="2"/>
      <c r="K72" s="5"/>
      <c r="L72" s="5"/>
      <c r="M72" s="5"/>
      <c r="N72" s="1"/>
      <c r="O72" s="2"/>
      <c r="P72" s="2"/>
      <c r="Q72" s="2"/>
      <c r="R72" s="2"/>
      <c r="S72" s="2"/>
      <c r="T72" s="2"/>
      <c r="U72" s="1"/>
      <c r="V72" s="2"/>
      <c r="W72" s="2"/>
      <c r="X72" s="2"/>
      <c r="Y72" s="2"/>
      <c r="Z72" s="2"/>
      <c r="AA72" s="2"/>
      <c r="AO72"/>
      <c r="BC72"/>
      <c r="BF72"/>
    </row>
    <row r="73" spans="1:58" s="8" customFormat="1" ht="15.5" x14ac:dyDescent="0.35">
      <c r="A73"/>
      <c r="B73" s="1"/>
      <c r="C73" s="1"/>
      <c r="D73" s="2"/>
      <c r="E73" s="32"/>
      <c r="F73" s="32"/>
      <c r="G73" s="32"/>
      <c r="H73" s="2"/>
      <c r="I73" s="1"/>
      <c r="J73" s="2"/>
      <c r="K73" s="32"/>
      <c r="L73" s="32"/>
      <c r="M73" s="32"/>
      <c r="N73" s="1"/>
      <c r="O73" s="2"/>
      <c r="P73" s="2"/>
      <c r="Q73" s="2"/>
      <c r="R73" s="2"/>
      <c r="S73" s="2"/>
      <c r="T73" s="2"/>
      <c r="U73" s="1"/>
      <c r="V73" s="2"/>
      <c r="W73" s="2"/>
      <c r="X73" s="2"/>
      <c r="Y73" s="2"/>
      <c r="Z73" s="2"/>
      <c r="AA73" s="2"/>
      <c r="AO73"/>
      <c r="BC73"/>
      <c r="BF73"/>
    </row>
    <row r="74" spans="1:58" s="8" customFormat="1" ht="15.5" x14ac:dyDescent="0.35">
      <c r="A74"/>
      <c r="W74" s="2"/>
      <c r="X74" s="2"/>
      <c r="Y74" s="2"/>
      <c r="Z74" s="2"/>
      <c r="AA74" s="2"/>
      <c r="AO74"/>
      <c r="BC74"/>
      <c r="BF74"/>
    </row>
    <row r="75" spans="1:58" s="8" customFormat="1" ht="15.5" x14ac:dyDescent="0.35">
      <c r="A75"/>
      <c r="W75" s="2"/>
      <c r="X75" s="2"/>
      <c r="Y75" s="2"/>
      <c r="Z75" s="2"/>
      <c r="AA75" s="2"/>
      <c r="AO75"/>
      <c r="BC75"/>
      <c r="BF75"/>
    </row>
    <row r="76" spans="1:58" s="8" customFormat="1" ht="15.5" x14ac:dyDescent="0.35">
      <c r="A76"/>
      <c r="AA76" s="2"/>
      <c r="AO76"/>
      <c r="BC76"/>
      <c r="BF76"/>
    </row>
    <row r="77" spans="1:58" ht="15.5" x14ac:dyDescent="0.35">
      <c r="AC77" s="2"/>
    </row>
    <row r="78" spans="1:58" ht="15.5" x14ac:dyDescent="0.35">
      <c r="AC78" s="1"/>
    </row>
    <row r="79" spans="1:58" ht="15.5" x14ac:dyDescent="0.35">
      <c r="AC79" s="1"/>
    </row>
    <row r="80" spans="1:58" ht="15.5" x14ac:dyDescent="0.35">
      <c r="AB80" s="1"/>
      <c r="AC80" s="1"/>
    </row>
    <row r="81" spans="28:29" ht="15.5" x14ac:dyDescent="0.35">
      <c r="AB81" s="2"/>
      <c r="AC81" s="1"/>
    </row>
    <row r="82" spans="28:29" ht="15.5" x14ac:dyDescent="0.35">
      <c r="AB82" s="2"/>
      <c r="AC82" s="1"/>
    </row>
    <row r="83" spans="28:29" ht="15.5" x14ac:dyDescent="0.35">
      <c r="AB83" s="44"/>
      <c r="AC83" s="1"/>
    </row>
    <row r="84" spans="28:29" ht="15.5" x14ac:dyDescent="0.35">
      <c r="AB84" s="46"/>
      <c r="AC84" s="1"/>
    </row>
    <row r="85" spans="28:29" ht="15.5" x14ac:dyDescent="0.35">
      <c r="AB85" s="46"/>
      <c r="AC85" s="1"/>
    </row>
    <row r="86" spans="28:29" ht="15.5" x14ac:dyDescent="0.35">
      <c r="AB86" s="46"/>
      <c r="AC86" s="1"/>
    </row>
    <row r="87" spans="28:29" ht="15.5" x14ac:dyDescent="0.35">
      <c r="AB87" s="46"/>
      <c r="AC87" s="1"/>
    </row>
    <row r="88" spans="28:29" ht="15.5" x14ac:dyDescent="0.35">
      <c r="AB88" s="46"/>
      <c r="AC88" s="1"/>
    </row>
    <row r="89" spans="28:29" ht="15.5" x14ac:dyDescent="0.35">
      <c r="AB89" s="46"/>
      <c r="AC89" s="1"/>
    </row>
    <row r="90" spans="28:29" ht="15.5" x14ac:dyDescent="0.35">
      <c r="AB90" s="2"/>
      <c r="AC90" s="1"/>
    </row>
    <row r="91" spans="28:29" ht="15.5" x14ac:dyDescent="0.35">
      <c r="AB91" s="5"/>
      <c r="AC91" s="2"/>
    </row>
    <row r="92" spans="28:29" ht="15.5" x14ac:dyDescent="0.35">
      <c r="AB92" s="5"/>
      <c r="AC92" s="2"/>
    </row>
    <row r="93" spans="28:29" ht="15.5" x14ac:dyDescent="0.35">
      <c r="AB93" s="32"/>
      <c r="AC93" s="2"/>
    </row>
    <row r="94" spans="28:29" ht="15.5" x14ac:dyDescent="0.35">
      <c r="AB94" s="32"/>
      <c r="AC94" s="2"/>
    </row>
    <row r="95" spans="28:29" ht="15.5" x14ac:dyDescent="0.35">
      <c r="AB95" s="2"/>
      <c r="AC95" s="2"/>
    </row>
    <row r="96" spans="28:29" ht="15.5" x14ac:dyDescent="0.35">
      <c r="AB96" s="2"/>
      <c r="AC96" s="2"/>
    </row>
    <row r="97" spans="28:28" ht="15.5" x14ac:dyDescent="0.35">
      <c r="AB97" s="2"/>
    </row>
    <row r="98" spans="28:28" ht="15.5" x14ac:dyDescent="0.35">
      <c r="AB98" s="2"/>
    </row>
    <row r="99" spans="28:28" ht="15.5" x14ac:dyDescent="0.35">
      <c r="AB99" s="2"/>
    </row>
  </sheetData>
  <mergeCells count="5">
    <mergeCell ref="C36:J36"/>
    <mergeCell ref="AE22:AG22"/>
    <mergeCell ref="C15:O15"/>
    <mergeCell ref="C6:O6"/>
    <mergeCell ref="C25:G25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SigmaPlotGraphicObject.13" shapeId="9217" r:id="rId4">
          <objectPr defaultSize="0" autoPict="0" r:id="rId5">
            <anchor moveWithCells="1">
              <from>
                <xdr:col>59</xdr:col>
                <xdr:colOff>0</xdr:colOff>
                <xdr:row>5</xdr:row>
                <xdr:rowOff>0</xdr:rowOff>
              </from>
              <to>
                <xdr:col>65</xdr:col>
                <xdr:colOff>393700</xdr:colOff>
                <xdr:row>19</xdr:row>
                <xdr:rowOff>184150</xdr:rowOff>
              </to>
            </anchor>
          </objectPr>
        </oleObject>
      </mc:Choice>
      <mc:Fallback>
        <oleObject progId="SigmaPlotGraphicObject.13" shapeId="9217" r:id="rId4"/>
      </mc:Fallback>
    </mc:AlternateContent>
    <mc:AlternateContent xmlns:mc="http://schemas.openxmlformats.org/markup-compatibility/2006">
      <mc:Choice Requires="x14">
        <oleObject progId="SigmaPlotGraphicObject.13" shapeId="9218" r:id="rId6">
          <objectPr defaultSize="0" autoPict="0" r:id="rId7">
            <anchor moveWithCells="1">
              <from>
                <xdr:col>58</xdr:col>
                <xdr:colOff>533400</xdr:colOff>
                <xdr:row>20</xdr:row>
                <xdr:rowOff>171450</xdr:rowOff>
              </from>
              <to>
                <xdr:col>65</xdr:col>
                <xdr:colOff>488950</xdr:colOff>
                <xdr:row>35</xdr:row>
                <xdr:rowOff>31750</xdr:rowOff>
              </to>
            </anchor>
          </objectPr>
        </oleObject>
      </mc:Choice>
      <mc:Fallback>
        <oleObject progId="SigmaPlotGraphicObject.13" shapeId="9218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 EF, EDV, ESV data</vt:lpstr>
      <vt:lpstr>Table 1 EDPVR,Ees,Ees-Mass Vol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 Gorman</dc:creator>
  <cp:lastModifiedBy>Benson, Daniel</cp:lastModifiedBy>
  <dcterms:created xsi:type="dcterms:W3CDTF">2022-03-09T21:53:07Z</dcterms:created>
  <dcterms:modified xsi:type="dcterms:W3CDTF">2023-11-02T00:33:43Z</dcterms:modified>
</cp:coreProperties>
</file>