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gorman\Desktop\ABRC Spreadsheets and Graphs 08.18.2023\JPEG Graphs for Nature paper 03.14.2023\spreadsheets\Spreadsheets waiting for verification\"/>
    </mc:Choice>
  </mc:AlternateContent>
  <xr:revisionPtr revIDLastSave="0" documentId="13_ncr:1_{22704940-AD27-4535-845E-3A72D285B749}" xr6:coauthVersionLast="47" xr6:coauthVersionMax="47" xr10:uidLastSave="{00000000-0000-0000-0000-000000000000}"/>
  <bookViews>
    <workbookView xWindow="-120" yWindow="-120" windowWidth="29040" windowHeight="15840" xr2:uid="{9919FB87-FE58-44D7-BFF9-EC0947B65B2E}"/>
  </bookViews>
  <sheets>
    <sheet name="Fig 3 Exercise Activity %Change" sheetId="1" r:id="rId1"/>
    <sheet name="Fig 3 Total Activity %Ch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5" i="2" l="1"/>
  <c r="S25" i="2" s="1"/>
  <c r="P25" i="2"/>
  <c r="O25" i="2"/>
  <c r="N25" i="2"/>
  <c r="M25" i="2"/>
  <c r="E25" i="2"/>
  <c r="G25" i="2" s="1"/>
  <c r="D25" i="2"/>
  <c r="C25" i="2"/>
  <c r="T18" i="2"/>
  <c r="S18" i="2"/>
  <c r="H18" i="2"/>
  <c r="G18" i="2"/>
  <c r="T11" i="2"/>
  <c r="S11" i="2"/>
  <c r="H11" i="2"/>
  <c r="G11" i="2"/>
  <c r="Q25" i="1"/>
  <c r="P25" i="1"/>
  <c r="O25" i="1"/>
  <c r="N25" i="1"/>
  <c r="M25" i="1"/>
  <c r="E25" i="1"/>
  <c r="D25" i="1"/>
  <c r="C25" i="1"/>
  <c r="T18" i="1"/>
  <c r="S18" i="1"/>
  <c r="H18" i="1"/>
  <c r="G18" i="1"/>
  <c r="T11" i="1"/>
  <c r="S11" i="1"/>
  <c r="H11" i="1"/>
  <c r="G11" i="1"/>
  <c r="T25" i="2" l="1"/>
  <c r="H25" i="2"/>
  <c r="T25" i="1"/>
  <c r="H25" i="1"/>
  <c r="S25" i="1"/>
  <c r="G25" i="1"/>
</calcChain>
</file>

<file path=xl/sharedStrings.xml><?xml version="1.0" encoding="utf-8"?>
<sst xmlns="http://schemas.openxmlformats.org/spreadsheetml/2006/main" count="94" uniqueCount="33">
  <si>
    <t>Data verified by:</t>
  </si>
  <si>
    <t xml:space="preserve">1-Month Post Myocardial Infarction - CONTROL </t>
  </si>
  <si>
    <t>1-Month Post Myocardial Infarction - PATCH</t>
  </si>
  <si>
    <t>Swine number</t>
  </si>
  <si>
    <t>AVG</t>
  </si>
  <si>
    <t>SEM</t>
  </si>
  <si>
    <t>6 Month Post Treatment - CONTROL</t>
  </si>
  <si>
    <t>6 Month Post Treatment - PATCH</t>
  </si>
  <si>
    <t>1m pMI:6mo pTx % Change - CONTROL</t>
  </si>
  <si>
    <t>(n=5)</t>
  </si>
  <si>
    <t>1m pMI:6mo pTx % Change - PATCH</t>
  </si>
  <si>
    <t>STATISTICS p value</t>
  </si>
  <si>
    <t>1m pMI:6mo pTx % Change</t>
  </si>
  <si>
    <t>CONTROL vs PATCH</t>
  </si>
  <si>
    <t>*Mann-Whitney Rank Sum Test, normality test (Shapiro-Wilk) failed</t>
  </si>
  <si>
    <t xml:space="preserve">Exercise Activity Percent Change </t>
  </si>
  <si>
    <t>updated 10.07.2023</t>
  </si>
  <si>
    <t>Exercise Activity</t>
  </si>
  <si>
    <t>1-mo pMI (n=3)</t>
  </si>
  <si>
    <t>1-mo pMI (n=5)</t>
  </si>
  <si>
    <t>6-mo pTX (n=3)</t>
  </si>
  <si>
    <t>6-mo pTX (n=5)</t>
  </si>
  <si>
    <t xml:space="preserve">Figure 3 Exercise  Activity Percent Change </t>
  </si>
  <si>
    <t xml:space="preserve">Figure 3 Total  Activity Percent Change </t>
  </si>
  <si>
    <t xml:space="preserve">Total Activity Percent Change </t>
  </si>
  <si>
    <t>Total Activity</t>
  </si>
  <si>
    <t>Exercise activity</t>
  </si>
  <si>
    <t>p=0.071*</t>
  </si>
  <si>
    <t>Statistics performed in SigmaPlot</t>
  </si>
  <si>
    <t>p=0.36</t>
  </si>
  <si>
    <t>Significant</t>
  </si>
  <si>
    <t>% Change (n=3)</t>
  </si>
  <si>
    <t>% Change (n=5)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</si>
</sst>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0"/>
    <numFmt numFmtId="167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3" fillId="0" borderId="0"/>
    <xf numFmtId="0" fontId="1" fillId="0" borderId="0"/>
    <xf numFmtId="0" fontId="1" fillId="6" borderId="0" applyNumberFormat="0" applyBorder="0" applyAlignment="0" applyProtection="0"/>
    <xf numFmtId="0" fontId="1" fillId="5" borderId="0" applyNumberFormat="0" applyBorder="0" applyAlignment="0" applyProtection="0"/>
    <xf numFmtId="0" fontId="1" fillId="0" borderId="0"/>
    <xf numFmtId="0" fontId="1" fillId="4" borderId="0" applyNumberFormat="0" applyBorder="0" applyAlignment="0" applyProtection="0"/>
    <xf numFmtId="0" fontId="1" fillId="3" borderId="0" applyNumberFormat="0" applyBorder="0" applyAlignment="0" applyProtection="0"/>
    <xf numFmtId="0" fontId="1" fillId="2" borderId="1" applyNumberFormat="0" applyFont="0" applyAlignment="0" applyProtection="0"/>
  </cellStyleXfs>
  <cellXfs count="51">
    <xf numFmtId="0" fontId="0" fillId="0" borderId="0" xfId="0"/>
    <xf numFmtId="0" fontId="4" fillId="0" borderId="0" xfId="1" applyFont="1"/>
    <xf numFmtId="0" fontId="1" fillId="0" borderId="0" xfId="2" applyAlignment="1">
      <alignment horizontal="center"/>
    </xf>
    <xf numFmtId="0" fontId="4" fillId="0" borderId="2" xfId="2" applyFont="1" applyBorder="1"/>
    <xf numFmtId="0" fontId="1" fillId="0" borderId="2" xfId="2" applyBorder="1"/>
    <xf numFmtId="0" fontId="1" fillId="0" borderId="0" xfId="2"/>
    <xf numFmtId="0" fontId="5" fillId="0" borderId="0" xfId="2" applyFont="1"/>
    <xf numFmtId="0" fontId="5" fillId="0" borderId="0" xfId="2" applyFont="1" applyAlignment="1">
      <alignment horizontal="center"/>
    </xf>
    <xf numFmtId="0" fontId="2" fillId="0" borderId="0" xfId="2" applyFont="1" applyAlignment="1">
      <alignment horizontal="center"/>
    </xf>
    <xf numFmtId="164" fontId="1" fillId="0" borderId="0" xfId="2" applyNumberFormat="1" applyAlignment="1">
      <alignment horizontal="center"/>
    </xf>
    <xf numFmtId="0" fontId="4" fillId="0" borderId="0" xfId="2" applyFont="1"/>
    <xf numFmtId="0" fontId="4" fillId="0" borderId="0" xfId="2" applyFont="1" applyAlignment="1">
      <alignment horizontal="left"/>
    </xf>
    <xf numFmtId="0" fontId="4" fillId="0" borderId="0" xfId="2" applyFont="1" applyAlignment="1">
      <alignment horizontal="center"/>
    </xf>
    <xf numFmtId="0" fontId="6" fillId="0" borderId="0" xfId="2" applyFont="1" applyAlignment="1">
      <alignment horizontal="center"/>
    </xf>
    <xf numFmtId="0" fontId="7" fillId="0" borderId="0" xfId="2" applyFont="1" applyAlignment="1">
      <alignment horizontal="center"/>
    </xf>
    <xf numFmtId="0" fontId="8" fillId="0" borderId="0" xfId="3" applyFont="1" applyFill="1" applyBorder="1" applyAlignment="1">
      <alignment horizontal="center"/>
    </xf>
    <xf numFmtId="0" fontId="2" fillId="0" borderId="0" xfId="4" applyFont="1" applyFill="1" applyBorder="1" applyAlignment="1">
      <alignment horizontal="center"/>
    </xf>
    <xf numFmtId="0" fontId="4" fillId="0" borderId="0" xfId="5" applyFont="1"/>
    <xf numFmtId="2" fontId="2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5"/>
    <xf numFmtId="0" fontId="2" fillId="0" borderId="0" xfId="5" applyFont="1" applyAlignment="1">
      <alignment horizontal="center"/>
    </xf>
    <xf numFmtId="0" fontId="2" fillId="0" borderId="0" xfId="5" applyFont="1" applyAlignment="1">
      <alignment horizontal="center"/>
    </xf>
    <xf numFmtId="0" fontId="2" fillId="0" borderId="3" xfId="5" applyFont="1" applyBorder="1"/>
    <xf numFmtId="0" fontId="2" fillId="0" borderId="3" xfId="2" applyFont="1" applyBorder="1" applyAlignment="1">
      <alignment horizontal="center"/>
    </xf>
    <xf numFmtId="0" fontId="1" fillId="0" borderId="3" xfId="2" applyBorder="1" applyAlignment="1">
      <alignment horizontal="center"/>
    </xf>
    <xf numFmtId="0" fontId="2" fillId="0" borderId="3" xfId="4" applyFont="1" applyFill="1" applyBorder="1" applyAlignment="1">
      <alignment horizontal="center"/>
    </xf>
    <xf numFmtId="0" fontId="8" fillId="0" borderId="3" xfId="6" applyFont="1" applyFill="1" applyBorder="1" applyAlignment="1">
      <alignment horizontal="center"/>
    </xf>
    <xf numFmtId="164" fontId="2" fillId="0" borderId="0" xfId="2" applyNumberFormat="1" applyFont="1" applyAlignment="1">
      <alignment horizontal="center"/>
    </xf>
    <xf numFmtId="0" fontId="8" fillId="0" borderId="0" xfId="6" applyFont="1" applyFill="1" applyBorder="1" applyAlignment="1">
      <alignment horizontal="center"/>
    </xf>
    <xf numFmtId="0" fontId="2" fillId="0" borderId="0" xfId="7" applyFont="1" applyFill="1" applyBorder="1" applyAlignment="1">
      <alignment horizontal="center"/>
    </xf>
    <xf numFmtId="164" fontId="2" fillId="0" borderId="0" xfId="2" applyNumberFormat="1" applyFont="1" applyAlignment="1">
      <alignment horizontal="left" wrapText="1"/>
    </xf>
    <xf numFmtId="2" fontId="1" fillId="0" borderId="0" xfId="2" applyNumberFormat="1" applyAlignment="1">
      <alignment horizontal="center"/>
    </xf>
    <xf numFmtId="2" fontId="2" fillId="0" borderId="0" xfId="2" applyNumberFormat="1" applyFont="1" applyAlignment="1">
      <alignment horizontal="center"/>
    </xf>
    <xf numFmtId="2" fontId="8" fillId="0" borderId="0" xfId="2" applyNumberFormat="1" applyFont="1" applyAlignment="1">
      <alignment horizontal="center"/>
    </xf>
    <xf numFmtId="2" fontId="8" fillId="0" borderId="0" xfId="8" applyNumberFormat="1" applyFont="1" applyFill="1" applyBorder="1" applyAlignment="1">
      <alignment horizontal="center"/>
    </xf>
    <xf numFmtId="2" fontId="2" fillId="0" borderId="0" xfId="2" applyNumberFormat="1" applyFont="1" applyAlignment="1">
      <alignment horizontal="left"/>
    </xf>
    <xf numFmtId="2" fontId="2" fillId="0" borderId="0" xfId="2" applyNumberFormat="1" applyFont="1" applyAlignment="1">
      <alignment horizontal="center" wrapText="1"/>
    </xf>
    <xf numFmtId="165" fontId="2" fillId="0" borderId="0" xfId="2" applyNumberFormat="1" applyFont="1" applyAlignment="1">
      <alignment horizontal="center"/>
    </xf>
    <xf numFmtId="0" fontId="7" fillId="0" borderId="0" xfId="2" applyFont="1" applyAlignment="1">
      <alignment horizontal="left"/>
    </xf>
    <xf numFmtId="0" fontId="7" fillId="0" borderId="0" xfId="2" applyFont="1"/>
    <xf numFmtId="0" fontId="8" fillId="0" borderId="3" xfId="3" applyFont="1" applyFill="1" applyBorder="1" applyAlignment="1">
      <alignment horizontal="center"/>
    </xf>
    <xf numFmtId="0" fontId="1" fillId="0" borderId="0" xfId="5" applyAlignment="1">
      <alignment horizontal="center"/>
    </xf>
    <xf numFmtId="0" fontId="2" fillId="0" borderId="2" xfId="5" applyFont="1" applyBorder="1" applyAlignment="1">
      <alignment horizontal="center"/>
    </xf>
    <xf numFmtId="167" fontId="0" fillId="0" borderId="0" xfId="0" applyNumberFormat="1"/>
    <xf numFmtId="167" fontId="1" fillId="0" borderId="0" xfId="2" applyNumberFormat="1" applyAlignment="1">
      <alignment horizontal="center"/>
    </xf>
    <xf numFmtId="167" fontId="2" fillId="0" borderId="0" xfId="2" applyNumberFormat="1" applyFont="1" applyAlignment="1">
      <alignment horizontal="center"/>
    </xf>
    <xf numFmtId="167" fontId="0" fillId="0" borderId="0" xfId="0" applyNumberFormat="1" applyAlignment="1">
      <alignment horizontal="right"/>
    </xf>
    <xf numFmtId="164" fontId="2" fillId="0" borderId="0" xfId="2" applyNumberFormat="1" applyFont="1" applyAlignment="1">
      <alignment horizontal="left"/>
    </xf>
    <xf numFmtId="2" fontId="1" fillId="7" borderId="0" xfId="2" applyNumberFormat="1" applyFill="1" applyAlignment="1">
      <alignment horizontal="center"/>
    </xf>
    <xf numFmtId="0" fontId="2" fillId="7" borderId="0" xfId="2" applyFont="1" applyFill="1" applyAlignment="1">
      <alignment horizontal="center"/>
    </xf>
  </cellXfs>
  <cellStyles count="9">
    <cellStyle name="20% - Accent4 2 4 2" xfId="6" xr:uid="{4E3272A4-F301-43AF-AD91-F9CE41F99EC5}"/>
    <cellStyle name="20% - Accent5 2 4 2" xfId="4" xr:uid="{E4B26EA3-B749-4FA3-8938-882F2B13D199}"/>
    <cellStyle name="20% - Accent6 2" xfId="3" xr:uid="{563CF076-5702-4323-B814-0500D9B1F0E1}"/>
    <cellStyle name="40% - Accent3 2 4 2 2" xfId="7" xr:uid="{89878323-F820-4B33-AE69-BBD359D39C30}"/>
    <cellStyle name="Normal" xfId="0" builtinId="0"/>
    <cellStyle name="Normal 2" xfId="1" xr:uid="{E64A4758-3B43-4A79-96F3-35D6657142C7}"/>
    <cellStyle name="Normal 2 2 3 2 2" xfId="2" xr:uid="{E52124DA-5C02-4366-8716-8C8F8C048765}"/>
    <cellStyle name="Normal 5 2 2 2" xfId="5" xr:uid="{85BD40EA-E171-405A-B07D-C8690CC50632}"/>
    <cellStyle name="Note 2" xfId="8" xr:uid="{4EFB8FA9-04B9-4527-B52E-FC10A60A5D0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0</xdr:colOff>
          <xdr:row>2</xdr:row>
          <xdr:rowOff>0</xdr:rowOff>
        </xdr:from>
        <xdr:to>
          <xdr:col>39</xdr:col>
          <xdr:colOff>536465</xdr:colOff>
          <xdr:row>14</xdr:row>
          <xdr:rowOff>19743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D58BEB9-6550-0B75-3E82-186D4827EC7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0</xdr:colOff>
          <xdr:row>1</xdr:row>
          <xdr:rowOff>1</xdr:rowOff>
        </xdr:from>
        <xdr:to>
          <xdr:col>37</xdr:col>
          <xdr:colOff>425628</xdr:colOff>
          <xdr:row>10</xdr:row>
          <xdr:rowOff>109483</xdr:rowOff>
        </xdr:to>
        <xdr:sp macro="" textlink="">
          <xdr:nvSpPr>
            <xdr:cNvPr id="2052" name="Object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1B9571-DCF7-C0E0-D4BC-D8D9B51EAEA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FF5FCA-66A0-4BBB-9467-450126B6F9DD}">
  <dimension ref="A1:BE31"/>
  <sheetViews>
    <sheetView tabSelected="1" zoomScale="87" zoomScaleNormal="87" workbookViewId="0">
      <selection activeCell="B36" sqref="B36"/>
    </sheetView>
  </sheetViews>
  <sheetFormatPr defaultRowHeight="15" x14ac:dyDescent="0.25"/>
  <cols>
    <col min="1" max="1" width="9.140625" style="5" customWidth="1"/>
    <col min="2" max="2" width="48" style="2" customWidth="1"/>
    <col min="3" max="10" width="9.140625" style="2"/>
    <col min="11" max="11" width="41.42578125" style="2" customWidth="1"/>
    <col min="12" max="20" width="9.140625" style="2"/>
    <col min="21" max="21" width="10.5703125" style="2" bestFit="1" customWidth="1"/>
    <col min="22" max="22" width="9.140625" style="2"/>
    <col min="23" max="23" width="9.140625" style="2" customWidth="1"/>
    <col min="24" max="25" width="9.140625" style="2"/>
    <col min="26" max="26" width="15.42578125" style="9" bestFit="1" customWidth="1"/>
    <col min="27" max="31" width="9.140625" style="2"/>
    <col min="32" max="32" width="12.42578125" style="2" customWidth="1"/>
    <col min="33" max="33" width="9.140625" style="2"/>
    <col min="34" max="34" width="9.140625" style="5"/>
    <col min="35" max="47" width="9.140625" style="2"/>
    <col min="48" max="48" width="9.140625" style="5"/>
    <col min="49" max="50" width="9.140625" style="2"/>
    <col min="51" max="16384" width="9.140625" style="5"/>
  </cols>
  <sheetData>
    <row r="1" spans="1:55" customFormat="1" x14ac:dyDescent="0.25"/>
    <row r="2" spans="1:55" customFormat="1" ht="19.5" thickBot="1" x14ac:dyDescent="0.35">
      <c r="B2" s="1" t="s">
        <v>22</v>
      </c>
      <c r="F2" s="3" t="s">
        <v>0</v>
      </c>
      <c r="G2" s="4"/>
      <c r="H2" s="4"/>
      <c r="I2" s="4"/>
      <c r="J2" s="4"/>
      <c r="K2" s="5"/>
      <c r="L2" s="6" t="s">
        <v>16</v>
      </c>
      <c r="M2" s="5"/>
      <c r="N2" s="2"/>
      <c r="O2" s="2"/>
      <c r="P2" s="2"/>
      <c r="Q2" s="2"/>
    </row>
    <row r="3" spans="1:55" x14ac:dyDescent="0.25">
      <c r="B3" s="7"/>
      <c r="V3" s="8"/>
    </row>
    <row r="4" spans="1:55" ht="18.75" x14ac:dyDescent="0.3">
      <c r="A4" s="10"/>
      <c r="V4" s="8"/>
      <c r="AJ4" s="11"/>
    </row>
    <row r="5" spans="1:55" ht="18.75" x14ac:dyDescent="0.3">
      <c r="B5" s="1" t="s">
        <v>15</v>
      </c>
      <c r="C5" s="12"/>
      <c r="D5" s="13"/>
      <c r="M5" s="11"/>
      <c r="AI5" s="14"/>
      <c r="AN5" s="12"/>
    </row>
    <row r="6" spans="1:55" x14ac:dyDescent="0.25">
      <c r="C6" s="8"/>
      <c r="D6" s="8"/>
      <c r="E6" s="15"/>
      <c r="F6" s="8"/>
      <c r="U6" s="9"/>
      <c r="V6" s="9"/>
      <c r="W6" s="9"/>
      <c r="AH6" s="2"/>
      <c r="AL6" s="5"/>
      <c r="AM6" s="8"/>
      <c r="AN6" s="8"/>
      <c r="AO6" s="15"/>
      <c r="AP6" s="16"/>
      <c r="AQ6" s="8"/>
      <c r="AV6" s="2"/>
      <c r="AY6" s="2"/>
      <c r="BA6" s="2"/>
      <c r="BB6" s="2"/>
    </row>
    <row r="7" spans="1:55" customFormat="1" ht="18.75" x14ac:dyDescent="0.3">
      <c r="A7" s="5"/>
      <c r="B7" s="17" t="s">
        <v>1</v>
      </c>
      <c r="C7" s="5"/>
      <c r="D7" s="5"/>
      <c r="E7" s="5"/>
      <c r="F7" s="5"/>
      <c r="G7" s="5"/>
      <c r="H7" s="5"/>
      <c r="I7" s="5"/>
      <c r="J7" s="5"/>
      <c r="K7" s="17" t="s">
        <v>2</v>
      </c>
      <c r="L7" s="5"/>
      <c r="M7" s="5"/>
      <c r="N7" s="5"/>
      <c r="O7" s="5"/>
      <c r="P7" s="5"/>
      <c r="Q7" s="5"/>
      <c r="R7" s="5"/>
      <c r="S7" s="5"/>
      <c r="T7" s="5"/>
      <c r="U7" s="18"/>
      <c r="V7" s="18"/>
      <c r="W7" s="19"/>
      <c r="X7" s="19"/>
      <c r="Y7" s="20"/>
      <c r="Z7" s="9"/>
      <c r="AA7" s="20"/>
      <c r="AB7" s="20"/>
      <c r="AC7" s="21"/>
      <c r="AD7" s="20"/>
      <c r="AF7" s="19"/>
      <c r="AG7" s="19"/>
      <c r="AH7" s="20"/>
      <c r="AI7" s="18"/>
      <c r="AJ7" s="18"/>
      <c r="AK7" s="18"/>
      <c r="AL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B7" s="19"/>
      <c r="BC7" s="19"/>
    </row>
    <row r="8" spans="1:55" ht="19.5" thickBot="1" x14ac:dyDescent="0.35">
      <c r="B8" s="12"/>
      <c r="C8" s="43" t="s">
        <v>18</v>
      </c>
      <c r="D8" s="43"/>
      <c r="E8" s="43"/>
      <c r="F8" s="21"/>
      <c r="G8" s="21"/>
      <c r="H8" s="21"/>
      <c r="I8" s="21"/>
      <c r="J8" s="21"/>
      <c r="K8" s="21"/>
      <c r="L8" s="21"/>
      <c r="M8" s="22" t="s">
        <v>19</v>
      </c>
      <c r="N8" s="22"/>
      <c r="O8" s="22"/>
      <c r="P8" s="22"/>
      <c r="Q8" s="22"/>
      <c r="U8" s="9"/>
      <c r="V8" s="9"/>
      <c r="W8" s="9"/>
      <c r="AH8" s="2"/>
      <c r="AL8" s="5"/>
      <c r="AM8" s="14"/>
      <c r="AV8" s="2"/>
      <c r="AY8" s="2"/>
      <c r="BA8" s="2"/>
      <c r="BB8" s="2"/>
    </row>
    <row r="9" spans="1:55" ht="15.75" thickBot="1" x14ac:dyDescent="0.3">
      <c r="B9" s="23" t="s">
        <v>3</v>
      </c>
      <c r="C9" s="24">
        <v>1298</v>
      </c>
      <c r="D9" s="24">
        <v>1279</v>
      </c>
      <c r="E9" s="24">
        <v>4365</v>
      </c>
      <c r="F9" s="25"/>
      <c r="G9" s="24" t="s">
        <v>4</v>
      </c>
      <c r="H9" s="24" t="s">
        <v>5</v>
      </c>
      <c r="I9" s="8"/>
      <c r="K9" s="23" t="s">
        <v>3</v>
      </c>
      <c r="L9" s="25"/>
      <c r="M9" s="24">
        <v>5180</v>
      </c>
      <c r="N9" s="24">
        <v>5233</v>
      </c>
      <c r="O9" s="24">
        <v>1121</v>
      </c>
      <c r="P9" s="26">
        <v>1122</v>
      </c>
      <c r="Q9" s="27">
        <v>5179</v>
      </c>
      <c r="R9" s="25"/>
      <c r="S9" s="24" t="s">
        <v>4</v>
      </c>
      <c r="T9" s="24" t="s">
        <v>5</v>
      </c>
      <c r="U9" s="28"/>
      <c r="V9" s="9"/>
      <c r="W9" s="9"/>
      <c r="Y9" s="8"/>
      <c r="Z9" s="2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5"/>
      <c r="AM9" s="8"/>
      <c r="AN9" s="8"/>
      <c r="AO9" s="8"/>
      <c r="AP9" s="8"/>
      <c r="AQ9" s="8"/>
      <c r="AR9" s="8"/>
      <c r="AS9" s="8"/>
      <c r="AT9" s="8"/>
      <c r="AU9" s="16"/>
      <c r="AV9" s="29"/>
      <c r="AW9" s="30"/>
      <c r="AX9" s="30"/>
      <c r="AY9" s="8"/>
      <c r="BA9" s="8"/>
      <c r="BB9" s="8"/>
    </row>
    <row r="10" spans="1:55" x14ac:dyDescent="0.25">
      <c r="M10" s="8"/>
      <c r="N10" s="8"/>
      <c r="O10" s="8"/>
      <c r="P10" s="15"/>
      <c r="Q10" s="16"/>
      <c r="U10" s="9"/>
      <c r="V10" s="9"/>
      <c r="W10" s="9"/>
      <c r="AH10" s="2"/>
      <c r="AL10" s="5"/>
      <c r="AR10" s="8"/>
      <c r="AS10" s="8"/>
      <c r="AT10" s="8"/>
      <c r="AU10" s="15"/>
      <c r="AV10" s="16"/>
      <c r="AW10" s="30"/>
      <c r="AX10" s="30"/>
      <c r="AY10" s="8"/>
      <c r="BA10" s="2"/>
      <c r="BB10" s="2"/>
    </row>
    <row r="11" spans="1:55" x14ac:dyDescent="0.25">
      <c r="B11" s="31" t="s">
        <v>17</v>
      </c>
      <c r="C11" s="44">
        <v>69.709500000000006</v>
      </c>
      <c r="D11" s="44">
        <v>42.9955</v>
      </c>
      <c r="E11" s="44">
        <v>60.747</v>
      </c>
      <c r="G11" s="33">
        <f>AVERAGE(C11:E11)</f>
        <v>57.81733333333333</v>
      </c>
      <c r="H11" s="33">
        <f>STDEV(C11:E11)/SQRT(COUNT(C11:E11))</f>
        <v>7.8495575052214273</v>
      </c>
      <c r="I11" s="9"/>
      <c r="J11" s="8"/>
      <c r="K11" s="31" t="s">
        <v>17</v>
      </c>
      <c r="M11" s="44">
        <v>70.360200000000006</v>
      </c>
      <c r="N11" s="44">
        <v>51.544699999999999</v>
      </c>
      <c r="O11" s="44">
        <v>50.982599999999998</v>
      </c>
      <c r="P11" s="44">
        <v>43.489699999999999</v>
      </c>
      <c r="Q11" s="44">
        <v>73.175200000000004</v>
      </c>
      <c r="S11" s="33">
        <f>AVERAGE(M11:Q11)</f>
        <v>57.910479999999993</v>
      </c>
      <c r="T11" s="33">
        <f>STDEV(M11:Q11)/SQRT(COUNT(M11:Q11))</f>
        <v>5.8501486172062531</v>
      </c>
      <c r="U11" s="9"/>
      <c r="V11" s="28"/>
      <c r="W11" s="9"/>
      <c r="Y11" s="8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5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4"/>
      <c r="AX11" s="35"/>
      <c r="AY11" s="33"/>
      <c r="BA11" s="33"/>
      <c r="BB11" s="33"/>
    </row>
    <row r="12" spans="1:55" x14ac:dyDescent="0.25">
      <c r="B12" s="37"/>
      <c r="C12" s="34"/>
      <c r="D12" s="34"/>
      <c r="E12" s="34"/>
      <c r="G12" s="33"/>
      <c r="H12" s="33"/>
      <c r="I12" s="33"/>
      <c r="K12" s="37"/>
      <c r="M12" s="33"/>
      <c r="N12" s="34"/>
      <c r="O12" s="34"/>
      <c r="P12" s="34"/>
      <c r="Q12" s="34"/>
      <c r="S12" s="33"/>
      <c r="T12" s="33"/>
      <c r="U12" s="33"/>
      <c r="Y12" s="33"/>
      <c r="Z12" s="28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5"/>
      <c r="AM12" s="34"/>
      <c r="AN12" s="34"/>
      <c r="AO12" s="34"/>
      <c r="AP12" s="33"/>
      <c r="AQ12" s="34"/>
      <c r="AR12" s="34"/>
      <c r="AS12" s="34"/>
      <c r="AT12" s="34"/>
      <c r="AU12" s="34"/>
      <c r="AV12" s="34"/>
      <c r="AW12" s="34"/>
      <c r="AX12" s="34"/>
      <c r="AY12" s="34"/>
      <c r="BA12" s="33"/>
      <c r="BB12" s="33"/>
    </row>
    <row r="13" spans="1:55" x14ac:dyDescent="0.25">
      <c r="AH13" s="2"/>
      <c r="AL13" s="5"/>
      <c r="AV13" s="2"/>
      <c r="AY13" s="2"/>
      <c r="BA13" s="2"/>
      <c r="BB13" s="2"/>
    </row>
    <row r="14" spans="1:55" ht="18.75" x14ac:dyDescent="0.3">
      <c r="B14" s="17" t="s">
        <v>6</v>
      </c>
      <c r="K14" s="17" t="s">
        <v>7</v>
      </c>
      <c r="AH14" s="2"/>
      <c r="AL14" s="5"/>
      <c r="AV14" s="2"/>
      <c r="AY14" s="2"/>
      <c r="BA14" s="2"/>
      <c r="BB14" s="2"/>
    </row>
    <row r="15" spans="1:55" ht="19.5" thickBot="1" x14ac:dyDescent="0.35">
      <c r="B15" s="12"/>
      <c r="C15" s="43" t="s">
        <v>20</v>
      </c>
      <c r="D15" s="43"/>
      <c r="E15" s="43"/>
      <c r="K15" s="12"/>
      <c r="M15" s="43" t="s">
        <v>21</v>
      </c>
      <c r="N15" s="43"/>
      <c r="O15" s="43"/>
      <c r="P15" s="43"/>
      <c r="Q15" s="43"/>
      <c r="AH15" s="2"/>
      <c r="AL15" s="5"/>
      <c r="AM15" s="14"/>
      <c r="AV15" s="2"/>
      <c r="AY15" s="2"/>
      <c r="BA15" s="2"/>
      <c r="BB15" s="2"/>
    </row>
    <row r="16" spans="1:55" ht="15.75" thickBot="1" x14ac:dyDescent="0.3">
      <c r="B16" s="23" t="s">
        <v>3</v>
      </c>
      <c r="C16" s="24">
        <v>1279</v>
      </c>
      <c r="D16" s="24">
        <v>1298</v>
      </c>
      <c r="E16" s="24">
        <v>4365</v>
      </c>
      <c r="F16" s="25"/>
      <c r="G16" s="24" t="s">
        <v>4</v>
      </c>
      <c r="H16" s="24" t="s">
        <v>5</v>
      </c>
      <c r="I16" s="8"/>
      <c r="K16" s="23" t="s">
        <v>3</v>
      </c>
      <c r="L16" s="25"/>
      <c r="M16" s="24">
        <v>1121</v>
      </c>
      <c r="N16" s="24">
        <v>1122</v>
      </c>
      <c r="O16" s="24">
        <v>5173</v>
      </c>
      <c r="P16" s="26">
        <v>5179</v>
      </c>
      <c r="Q16" s="27">
        <v>5180</v>
      </c>
      <c r="R16" s="25"/>
      <c r="S16" s="24" t="s">
        <v>4</v>
      </c>
      <c r="T16" s="24" t="s">
        <v>5</v>
      </c>
      <c r="U16" s="8"/>
      <c r="Y16" s="8"/>
      <c r="Z16" s="2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5"/>
      <c r="AM16" s="8"/>
      <c r="AN16" s="8"/>
      <c r="AO16" s="8"/>
      <c r="AP16" s="8"/>
      <c r="AQ16" s="8"/>
      <c r="AR16" s="8"/>
      <c r="AS16" s="8"/>
      <c r="AT16" s="8"/>
      <c r="AU16" s="16"/>
      <c r="AV16" s="29"/>
      <c r="AW16" s="30"/>
      <c r="AX16" s="30"/>
      <c r="AY16" s="8"/>
      <c r="BA16" s="8"/>
      <c r="BB16" s="8"/>
    </row>
    <row r="17" spans="1:57" x14ac:dyDescent="0.25">
      <c r="M17" s="8"/>
      <c r="N17" s="8"/>
      <c r="O17" s="8"/>
      <c r="P17" s="15"/>
      <c r="Q17" s="16"/>
      <c r="AH17" s="2"/>
      <c r="AL17" s="5"/>
      <c r="AR17" s="8"/>
      <c r="AS17" s="8"/>
      <c r="AT17" s="8"/>
      <c r="AU17" s="15"/>
      <c r="AV17" s="16"/>
      <c r="AW17" s="30"/>
      <c r="AX17" s="30"/>
      <c r="AY17" s="8"/>
      <c r="BA17" s="2"/>
      <c r="BB17" s="2"/>
    </row>
    <row r="18" spans="1:57" x14ac:dyDescent="0.25">
      <c r="B18" s="31" t="s">
        <v>17</v>
      </c>
      <c r="C18" s="44">
        <v>68.829499999999996</v>
      </c>
      <c r="D18" s="44">
        <v>45.593400000000003</v>
      </c>
      <c r="E18" s="44">
        <v>55.8992</v>
      </c>
      <c r="G18" s="33">
        <f>AVERAGE(C18:E18)</f>
        <v>56.774033333333335</v>
      </c>
      <c r="H18" s="33">
        <f>STDEV(C18:E18)/SQRT(COUNT(C18:E18))</f>
        <v>6.7219314144902649</v>
      </c>
      <c r="I18" s="33"/>
      <c r="K18" s="31" t="s">
        <v>17</v>
      </c>
      <c r="M18" s="44">
        <v>75.029899999999998</v>
      </c>
      <c r="N18" s="44">
        <v>86.2577</v>
      </c>
      <c r="O18" s="44">
        <v>63.962499999999999</v>
      </c>
      <c r="P18" s="44">
        <v>45.567700000000002</v>
      </c>
      <c r="Q18" s="44">
        <v>81.163200000000003</v>
      </c>
      <c r="S18" s="33">
        <f>AVERAGE(M18:Q18)</f>
        <v>70.396200000000007</v>
      </c>
      <c r="T18" s="33">
        <f>STDEV(M18:Q18)/SQRT(COUNT(M18:Q18))</f>
        <v>7.2347548503041592</v>
      </c>
      <c r="U18" s="33"/>
      <c r="Y18" s="8"/>
      <c r="Z18" s="38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5"/>
      <c r="AM18" s="33"/>
      <c r="AN18" s="33"/>
      <c r="AO18" s="33"/>
      <c r="AP18" s="33"/>
      <c r="AQ18" s="33"/>
      <c r="AR18" s="34"/>
      <c r="AS18" s="33"/>
      <c r="AT18" s="33"/>
      <c r="AU18" s="33"/>
      <c r="AV18" s="33"/>
      <c r="AW18" s="33"/>
      <c r="AX18" s="33"/>
      <c r="AY18" s="33"/>
      <c r="BA18" s="33"/>
      <c r="BB18" s="33"/>
    </row>
    <row r="19" spans="1:57" x14ac:dyDescent="0.25">
      <c r="C19" s="44"/>
      <c r="D19" s="44"/>
      <c r="E19" s="44"/>
      <c r="Z19" s="48" t="s">
        <v>28</v>
      </c>
      <c r="AI19" s="5"/>
      <c r="AJ19" s="5"/>
      <c r="AK19" s="5"/>
      <c r="AL19" s="5"/>
      <c r="AV19" s="2"/>
      <c r="AY19" s="2"/>
      <c r="BA19" s="2"/>
      <c r="BB19" s="2"/>
    </row>
    <row r="20" spans="1:57" x14ac:dyDescent="0.25">
      <c r="C20" s="44"/>
      <c r="D20" s="44"/>
      <c r="E20" s="44"/>
      <c r="V20" s="8"/>
      <c r="AI20" s="5"/>
      <c r="AJ20" s="5"/>
      <c r="AK20" s="5"/>
      <c r="AL20" s="5"/>
      <c r="AV20" s="2"/>
      <c r="AY20" s="2"/>
      <c r="BA20" s="2"/>
      <c r="BB20" s="2"/>
    </row>
    <row r="21" spans="1:57" ht="18.75" x14ac:dyDescent="0.3">
      <c r="B21" s="11" t="s">
        <v>8</v>
      </c>
      <c r="E21" s="8" t="s">
        <v>9</v>
      </c>
      <c r="K21" s="11" t="s">
        <v>10</v>
      </c>
      <c r="M21" s="39"/>
      <c r="V21" s="8"/>
      <c r="W21" s="21"/>
      <c r="AA21" s="21" t="s">
        <v>11</v>
      </c>
      <c r="AB21" s="21"/>
      <c r="AI21" s="5"/>
      <c r="AJ21" s="5"/>
      <c r="AK21" s="5"/>
      <c r="AL21" s="5"/>
      <c r="AM21" s="40"/>
      <c r="AV21" s="2"/>
      <c r="AY21" s="2"/>
      <c r="BA21" s="2"/>
      <c r="BB21" s="2"/>
    </row>
    <row r="22" spans="1:57" ht="19.5" thickBot="1" x14ac:dyDescent="0.35">
      <c r="B22" s="11"/>
      <c r="D22" s="8" t="s">
        <v>31</v>
      </c>
      <c r="E22" s="8"/>
      <c r="K22" s="11"/>
      <c r="M22" s="39"/>
      <c r="O22" s="8" t="s">
        <v>32</v>
      </c>
      <c r="V22" s="8"/>
      <c r="Z22" s="20"/>
      <c r="AA22" s="21" t="s">
        <v>12</v>
      </c>
      <c r="AB22" s="21"/>
      <c r="AI22" s="5"/>
      <c r="AJ22" s="5"/>
      <c r="AK22" s="5"/>
      <c r="AL22" s="5"/>
      <c r="AM22" s="40"/>
      <c r="AV22" s="2"/>
      <c r="AY22" s="2"/>
      <c r="BA22" s="2"/>
      <c r="BB22" s="2"/>
    </row>
    <row r="23" spans="1:57" ht="14.25" customHeight="1" thickBot="1" x14ac:dyDescent="0.3">
      <c r="B23" s="23" t="s">
        <v>3</v>
      </c>
      <c r="C23" s="24">
        <v>1279</v>
      </c>
      <c r="D23" s="24">
        <v>1298</v>
      </c>
      <c r="E23" s="24">
        <v>4365</v>
      </c>
      <c r="F23" s="25"/>
      <c r="G23" s="24" t="s">
        <v>4</v>
      </c>
      <c r="H23" s="24" t="s">
        <v>5</v>
      </c>
      <c r="I23" s="8"/>
      <c r="K23" s="23" t="s">
        <v>3</v>
      </c>
      <c r="L23" s="25"/>
      <c r="M23" s="24">
        <v>1121</v>
      </c>
      <c r="N23" s="24">
        <v>1122</v>
      </c>
      <c r="O23" s="24">
        <v>5173</v>
      </c>
      <c r="P23" s="41">
        <v>5173</v>
      </c>
      <c r="Q23" s="26">
        <v>5179</v>
      </c>
      <c r="R23" s="25"/>
      <c r="S23" s="24" t="s">
        <v>4</v>
      </c>
      <c r="T23" s="24" t="s">
        <v>5</v>
      </c>
      <c r="Z23" s="20"/>
      <c r="AA23" s="21" t="s">
        <v>13</v>
      </c>
      <c r="AB23" s="42"/>
      <c r="AD23" s="8"/>
      <c r="AE23" s="28"/>
      <c r="AF23" s="8"/>
      <c r="AG23" s="8"/>
      <c r="AI23" s="5"/>
      <c r="AJ23" s="5"/>
      <c r="AK23" s="5"/>
      <c r="AL23" s="5"/>
      <c r="AM23" s="8"/>
      <c r="AN23" s="8"/>
      <c r="AO23" s="8"/>
      <c r="AP23" s="8"/>
      <c r="AQ23" s="8"/>
      <c r="AR23" s="8"/>
      <c r="AS23" s="8"/>
      <c r="AT23" s="8"/>
      <c r="AU23" s="15"/>
      <c r="AV23" s="16"/>
      <c r="AW23" s="30"/>
      <c r="AX23" s="30"/>
      <c r="AY23" s="8"/>
      <c r="BA23" s="8"/>
      <c r="BB23" s="8"/>
    </row>
    <row r="24" spans="1:57" x14ac:dyDescent="0.25">
      <c r="Z24" s="2"/>
      <c r="AE24" s="9"/>
      <c r="AI24" s="5"/>
      <c r="AJ24" s="5"/>
      <c r="AK24" s="5"/>
      <c r="AL24" s="5"/>
      <c r="AV24" s="2"/>
      <c r="AY24" s="2"/>
      <c r="BA24" s="2"/>
      <c r="BB24" s="2"/>
    </row>
    <row r="25" spans="1:57" x14ac:dyDescent="0.25">
      <c r="B25" s="31" t="s">
        <v>17</v>
      </c>
      <c r="C25" s="45">
        <f>(C18-C11)/C11*100</f>
        <v>-1.2623817413695546</v>
      </c>
      <c r="D25" s="45">
        <f>(D18-D11)/D11*100</f>
        <v>6.0422602365363884</v>
      </c>
      <c r="E25" s="45">
        <f>(E18-E11)/E11*100</f>
        <v>-7.9803117849441119</v>
      </c>
      <c r="F25" s="45"/>
      <c r="G25" s="46">
        <f>AVERAGE(C25:E25)</f>
        <v>-1.066811096592426</v>
      </c>
      <c r="H25" s="46">
        <f>STDEV(C25:E25)/SQRT(COUNT(C25:E25))</f>
        <v>4.0491487760691065</v>
      </c>
      <c r="I25" s="33"/>
      <c r="K25" s="31" t="s">
        <v>17</v>
      </c>
      <c r="M25" s="45">
        <f>(M18-M11)/M11*100</f>
        <v>6.6368486729713547</v>
      </c>
      <c r="N25" s="45">
        <f>(N18-N11)/N11*100</f>
        <v>67.345430277021705</v>
      </c>
      <c r="O25" s="45">
        <f>(O18-O11)/O11*100</f>
        <v>25.459470486008957</v>
      </c>
      <c r="P25" s="45">
        <f>(P18-P11)/P11*100</f>
        <v>4.7781428706107496</v>
      </c>
      <c r="Q25" s="45">
        <f>(Q18-Q11)/Q11*100</f>
        <v>10.916266713312705</v>
      </c>
      <c r="R25" s="45"/>
      <c r="S25" s="46">
        <f>AVERAGE(M25:Q25)</f>
        <v>23.027231803985096</v>
      </c>
      <c r="T25" s="46">
        <f>STDEV(M25:Q25)/SQRT(COUNT(M25:Q25))</f>
        <v>11.658404441451044</v>
      </c>
      <c r="Z25" s="8" t="s">
        <v>26</v>
      </c>
      <c r="AA25" t="s">
        <v>27</v>
      </c>
      <c r="AB25" s="36"/>
      <c r="AC25" s="36" t="s">
        <v>14</v>
      </c>
      <c r="AD25" s="33"/>
      <c r="AE25" s="28"/>
      <c r="AF25" s="33"/>
      <c r="AG25" s="33"/>
      <c r="AI25" s="5"/>
      <c r="AJ25" s="5"/>
      <c r="AK25" s="5"/>
      <c r="AL25" s="5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BA25" s="33"/>
      <c r="BB25" s="33"/>
    </row>
    <row r="26" spans="1:57" x14ac:dyDescent="0.25">
      <c r="B26" s="37"/>
      <c r="C26" s="32"/>
      <c r="D26" s="32"/>
      <c r="E26" s="32"/>
      <c r="G26" s="33"/>
      <c r="H26" s="33"/>
      <c r="I26" s="33"/>
      <c r="M26" s="32"/>
      <c r="N26" s="32"/>
      <c r="O26" s="32"/>
      <c r="P26" s="32"/>
      <c r="Q26" s="32"/>
      <c r="S26" s="33"/>
      <c r="T26" s="33"/>
      <c r="U26" s="33"/>
      <c r="V26" s="33"/>
      <c r="W26" s="33"/>
      <c r="X26" s="33"/>
      <c r="Y26" s="33"/>
      <c r="Z26" s="28"/>
      <c r="AA26" s="33"/>
      <c r="AB26" s="33"/>
      <c r="AC26" s="33"/>
      <c r="AD26" s="33"/>
      <c r="AE26" s="33"/>
      <c r="AF26" s="33"/>
      <c r="AG26" s="33"/>
      <c r="AI26" s="5"/>
      <c r="AJ26" s="5"/>
      <c r="AK26" s="5"/>
      <c r="AL26" s="5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BA26" s="33"/>
      <c r="BB26" s="33"/>
    </row>
    <row r="30" spans="1:57" s="2" customFormat="1" x14ac:dyDescent="0.25">
      <c r="A30" s="5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Z30" s="9"/>
      <c r="AH30" s="5"/>
      <c r="AV30" s="5"/>
      <c r="AY30" s="5"/>
      <c r="AZ30" s="5"/>
      <c r="BA30" s="5"/>
      <c r="BB30" s="5"/>
      <c r="BC30" s="5"/>
      <c r="BD30" s="5"/>
      <c r="BE30" s="5"/>
    </row>
    <row r="31" spans="1:57" s="2" customFormat="1" x14ac:dyDescent="0.25">
      <c r="A31" s="5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Z31" s="9"/>
      <c r="AH31" s="5"/>
      <c r="AV31" s="5"/>
      <c r="AY31" s="5"/>
      <c r="AZ31" s="5"/>
      <c r="BA31" s="5"/>
      <c r="BB31" s="5"/>
      <c r="BC31" s="5"/>
      <c r="BD31" s="5"/>
      <c r="BE31" s="5"/>
    </row>
  </sheetData>
  <mergeCells count="4">
    <mergeCell ref="C8:E8"/>
    <mergeCell ref="M8:Q8"/>
    <mergeCell ref="C15:E15"/>
    <mergeCell ref="M15:Q15"/>
  </mergeCells>
  <pageMargins left="0.7" right="0.7" top="0.75" bottom="0.75" header="0.3" footer="0.3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SigmaPlotGraphicObject.13" shapeId="1028" r:id="rId4">
          <objectPr defaultSize="0" autoPict="0" r:id="rId5">
            <anchor moveWithCells="1">
              <from>
                <xdr:col>33</xdr:col>
                <xdr:colOff>0</xdr:colOff>
                <xdr:row>2</xdr:row>
                <xdr:rowOff>0</xdr:rowOff>
              </from>
              <to>
                <xdr:col>39</xdr:col>
                <xdr:colOff>533400</xdr:colOff>
                <xdr:row>14</xdr:row>
                <xdr:rowOff>19050</xdr:rowOff>
              </to>
            </anchor>
          </objectPr>
        </oleObject>
      </mc:Choice>
      <mc:Fallback>
        <oleObject progId="SigmaPlotGraphicObject.13" shapeId="1028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80D6D8-7A76-4954-858F-3FED868193B0}">
  <dimension ref="A1:BE31"/>
  <sheetViews>
    <sheetView topLeftCell="T1" zoomScale="87" zoomScaleNormal="87" workbookViewId="0">
      <selection activeCell="AR21" sqref="AR21"/>
    </sheetView>
  </sheetViews>
  <sheetFormatPr defaultRowHeight="15" x14ac:dyDescent="0.25"/>
  <cols>
    <col min="1" max="1" width="9.140625" style="5" customWidth="1"/>
    <col min="2" max="2" width="48" style="2" customWidth="1"/>
    <col min="3" max="10" width="9.140625" style="2"/>
    <col min="11" max="11" width="41.42578125" style="2" customWidth="1"/>
    <col min="12" max="20" width="9.140625" style="2"/>
    <col min="21" max="21" width="10.5703125" style="2" bestFit="1" customWidth="1"/>
    <col min="22" max="22" width="9.140625" style="2"/>
    <col min="23" max="23" width="9.140625" style="2" customWidth="1"/>
    <col min="24" max="25" width="9.140625" style="2"/>
    <col min="26" max="26" width="12.85546875" style="9" bestFit="1" customWidth="1"/>
    <col min="27" max="31" width="9.140625" style="2"/>
    <col min="32" max="32" width="12.42578125" style="2" customWidth="1"/>
    <col min="33" max="33" width="9.140625" style="2"/>
    <col min="34" max="34" width="9.140625" style="5"/>
    <col min="35" max="47" width="9.140625" style="2"/>
    <col min="48" max="48" width="9.140625" style="5"/>
    <col min="49" max="50" width="9.140625" style="2"/>
    <col min="51" max="16384" width="9.140625" style="5"/>
  </cols>
  <sheetData>
    <row r="1" spans="1:55" customFormat="1" x14ac:dyDescent="0.25"/>
    <row r="2" spans="1:55" customFormat="1" ht="19.5" thickBot="1" x14ac:dyDescent="0.35">
      <c r="B2" s="1" t="s">
        <v>23</v>
      </c>
      <c r="F2" s="3" t="s">
        <v>0</v>
      </c>
      <c r="G2" s="4"/>
      <c r="H2" s="4"/>
      <c r="I2" s="4"/>
      <c r="J2" s="4"/>
      <c r="K2" s="5"/>
      <c r="L2" s="6" t="s">
        <v>16</v>
      </c>
      <c r="M2" s="5"/>
      <c r="N2" s="2"/>
      <c r="O2" s="2"/>
      <c r="P2" s="2"/>
      <c r="Q2" s="2"/>
    </row>
    <row r="3" spans="1:55" x14ac:dyDescent="0.25">
      <c r="B3" s="7"/>
      <c r="V3" s="8"/>
    </row>
    <row r="4" spans="1:55" ht="18.75" x14ac:dyDescent="0.3">
      <c r="A4" s="10"/>
      <c r="V4" s="8"/>
      <c r="AJ4" s="11"/>
    </row>
    <row r="5" spans="1:55" ht="18.75" x14ac:dyDescent="0.3">
      <c r="B5" s="1" t="s">
        <v>24</v>
      </c>
      <c r="C5" s="12"/>
      <c r="D5" s="13"/>
      <c r="M5" s="11"/>
      <c r="AI5" s="14"/>
      <c r="AN5" s="12"/>
    </row>
    <row r="6" spans="1:55" x14ac:dyDescent="0.25">
      <c r="C6" s="8"/>
      <c r="D6" s="8"/>
      <c r="E6" s="15"/>
      <c r="F6" s="8"/>
      <c r="U6" s="9"/>
      <c r="V6" s="9"/>
      <c r="W6" s="9"/>
      <c r="AH6" s="2"/>
      <c r="AL6" s="5"/>
      <c r="AM6" s="8"/>
      <c r="AN6" s="8"/>
      <c r="AO6" s="15"/>
      <c r="AP6" s="16"/>
      <c r="AQ6" s="8"/>
      <c r="AV6" s="2"/>
      <c r="AY6" s="2"/>
      <c r="BA6" s="2"/>
      <c r="BB6" s="2"/>
    </row>
    <row r="7" spans="1:55" customFormat="1" ht="18.75" x14ac:dyDescent="0.3">
      <c r="A7" s="5"/>
      <c r="B7" s="17" t="s">
        <v>1</v>
      </c>
      <c r="C7" s="5"/>
      <c r="D7" s="5"/>
      <c r="E7" s="5"/>
      <c r="F7" s="5"/>
      <c r="G7" s="5"/>
      <c r="H7" s="5"/>
      <c r="I7" s="5"/>
      <c r="J7" s="5"/>
      <c r="K7" s="17" t="s">
        <v>2</v>
      </c>
      <c r="L7" s="5"/>
      <c r="M7" s="5"/>
      <c r="N7" s="5"/>
      <c r="O7" s="5"/>
      <c r="P7" s="5"/>
      <c r="Q7" s="5"/>
      <c r="R7" s="5"/>
      <c r="S7" s="5"/>
      <c r="T7" s="5"/>
      <c r="U7" s="18"/>
      <c r="V7" s="18"/>
      <c r="W7" s="19"/>
      <c r="X7" s="19"/>
      <c r="Y7" s="20"/>
      <c r="Z7" s="9"/>
      <c r="AA7" s="20"/>
      <c r="AB7" s="20"/>
      <c r="AC7" s="21"/>
      <c r="AD7" s="20"/>
      <c r="AF7" s="19"/>
      <c r="AG7" s="19"/>
      <c r="AH7" s="20"/>
      <c r="AI7" s="18"/>
      <c r="AJ7" s="18"/>
      <c r="AK7" s="18"/>
      <c r="AL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B7" s="19"/>
      <c r="BC7" s="19"/>
    </row>
    <row r="8" spans="1:55" ht="19.5" thickBot="1" x14ac:dyDescent="0.35">
      <c r="B8" s="12"/>
      <c r="C8" s="43" t="s">
        <v>18</v>
      </c>
      <c r="D8" s="43"/>
      <c r="E8" s="43"/>
      <c r="F8" s="21"/>
      <c r="G8" s="21"/>
      <c r="H8" s="21"/>
      <c r="I8" s="21"/>
      <c r="J8" s="21"/>
      <c r="K8" s="21"/>
      <c r="L8" s="21"/>
      <c r="M8" s="22" t="s">
        <v>19</v>
      </c>
      <c r="N8" s="22"/>
      <c r="O8" s="22"/>
      <c r="P8" s="22"/>
      <c r="Q8" s="22"/>
      <c r="U8" s="9"/>
      <c r="V8" s="9"/>
      <c r="W8" s="9"/>
      <c r="AH8" s="2"/>
      <c r="AL8" s="5"/>
      <c r="AM8" s="14"/>
      <c r="AV8" s="2"/>
      <c r="AY8" s="2"/>
      <c r="BA8" s="2"/>
      <c r="BB8" s="2"/>
    </row>
    <row r="9" spans="1:55" ht="15.75" thickBot="1" x14ac:dyDescent="0.3">
      <c r="B9" s="23" t="s">
        <v>3</v>
      </c>
      <c r="C9" s="24">
        <v>1298</v>
      </c>
      <c r="D9" s="24">
        <v>1279</v>
      </c>
      <c r="E9" s="24">
        <v>4365</v>
      </c>
      <c r="F9" s="25"/>
      <c r="G9" s="24" t="s">
        <v>4</v>
      </c>
      <c r="H9" s="24" t="s">
        <v>5</v>
      </c>
      <c r="I9" s="8"/>
      <c r="K9" s="23" t="s">
        <v>3</v>
      </c>
      <c r="L9" s="25"/>
      <c r="M9" s="24">
        <v>5180</v>
      </c>
      <c r="N9" s="24">
        <v>5233</v>
      </c>
      <c r="O9" s="24">
        <v>1121</v>
      </c>
      <c r="P9" s="26">
        <v>1122</v>
      </c>
      <c r="Q9" s="27">
        <v>5179</v>
      </c>
      <c r="R9" s="25"/>
      <c r="S9" s="24" t="s">
        <v>4</v>
      </c>
      <c r="T9" s="24" t="s">
        <v>5</v>
      </c>
      <c r="U9" s="28"/>
      <c r="V9" s="9"/>
      <c r="W9" s="9"/>
      <c r="Y9" s="8"/>
      <c r="Z9" s="2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5"/>
      <c r="AM9" s="8"/>
      <c r="AN9" s="8"/>
      <c r="AO9" s="8"/>
      <c r="AP9" s="8"/>
      <c r="AQ9" s="8"/>
      <c r="AR9" s="8"/>
      <c r="AS9" s="8"/>
      <c r="AT9" s="8"/>
      <c r="AU9" s="16"/>
      <c r="AV9" s="29"/>
      <c r="AW9" s="30"/>
      <c r="AX9" s="30"/>
      <c r="AY9" s="8"/>
      <c r="BA9" s="8"/>
      <c r="BB9" s="8"/>
    </row>
    <row r="10" spans="1:55" x14ac:dyDescent="0.25">
      <c r="M10" s="8"/>
      <c r="N10" s="8"/>
      <c r="O10" s="8"/>
      <c r="P10" s="15"/>
      <c r="Q10" s="16"/>
      <c r="U10" s="9"/>
      <c r="V10" s="9"/>
      <c r="W10" s="9"/>
      <c r="AH10" s="2"/>
      <c r="AL10" s="5"/>
      <c r="AR10" s="8"/>
      <c r="AS10" s="8"/>
      <c r="AT10" s="8"/>
      <c r="AU10" s="15"/>
      <c r="AV10" s="16"/>
      <c r="AW10" s="30"/>
      <c r="AX10" s="30"/>
      <c r="AY10" s="8"/>
      <c r="BA10" s="2"/>
      <c r="BB10" s="2"/>
    </row>
    <row r="11" spans="1:55" x14ac:dyDescent="0.25">
      <c r="B11" s="31" t="s">
        <v>25</v>
      </c>
      <c r="C11" s="44">
        <v>132.3511</v>
      </c>
      <c r="D11" s="44">
        <v>253.59190000000001</v>
      </c>
      <c r="E11" s="44">
        <v>192.81200000000001</v>
      </c>
      <c r="G11" s="33">
        <f>AVERAGE(C11:E11)</f>
        <v>192.91833333333332</v>
      </c>
      <c r="H11" s="33">
        <f>STDEV(C11:E11)/SQRT(COUNT(C11:E11))</f>
        <v>34.999244640626848</v>
      </c>
      <c r="I11" s="9"/>
      <c r="J11" s="8"/>
      <c r="K11" s="31" t="s">
        <v>25</v>
      </c>
      <c r="M11" s="44">
        <v>205.23259999999999</v>
      </c>
      <c r="N11" s="44">
        <v>270.45749999999998</v>
      </c>
      <c r="O11" s="44">
        <v>149.15629999999999</v>
      </c>
      <c r="P11" s="44">
        <v>166.93690000000001</v>
      </c>
      <c r="Q11" s="47">
        <v>279.38900000000001</v>
      </c>
      <c r="S11" s="33">
        <f>AVERAGE(M11:Q11)</f>
        <v>214.23445999999998</v>
      </c>
      <c r="T11" s="33">
        <f>STDEV(M11:Q11)/SQRT(COUNT(M11:Q11))</f>
        <v>26.419125537999932</v>
      </c>
      <c r="U11" s="9"/>
      <c r="V11" s="28"/>
      <c r="W11" s="9"/>
      <c r="Y11" s="8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5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4"/>
      <c r="AX11" s="35"/>
      <c r="AY11" s="33"/>
      <c r="BA11" s="33"/>
      <c r="BB11" s="33"/>
    </row>
    <row r="12" spans="1:55" x14ac:dyDescent="0.25">
      <c r="B12" s="37"/>
      <c r="C12" s="34"/>
      <c r="D12" s="34"/>
      <c r="E12" s="34"/>
      <c r="G12" s="33"/>
      <c r="H12" s="33"/>
      <c r="I12" s="33"/>
      <c r="K12" s="37"/>
      <c r="M12" s="33"/>
      <c r="N12" s="34"/>
      <c r="O12" s="34"/>
      <c r="P12" s="34"/>
      <c r="Q12" s="34"/>
      <c r="S12" s="33"/>
      <c r="T12" s="33"/>
      <c r="U12" s="33"/>
      <c r="Y12" s="33"/>
      <c r="Z12" s="28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5"/>
      <c r="AM12" s="34"/>
      <c r="AN12" s="34"/>
      <c r="AO12" s="34"/>
      <c r="AP12" s="33"/>
      <c r="AQ12" s="34"/>
      <c r="AR12" s="34"/>
      <c r="AS12" s="34"/>
      <c r="AT12" s="34"/>
      <c r="AU12" s="34"/>
      <c r="AV12" s="34"/>
      <c r="AW12" s="34"/>
      <c r="AX12" s="34"/>
      <c r="AY12" s="34"/>
      <c r="BA12" s="33"/>
      <c r="BB12" s="33"/>
    </row>
    <row r="13" spans="1:55" x14ac:dyDescent="0.25">
      <c r="AH13" s="2"/>
      <c r="AL13" s="5"/>
      <c r="AV13" s="2"/>
      <c r="AY13" s="2"/>
      <c r="BA13" s="2"/>
      <c r="BB13" s="2"/>
    </row>
    <row r="14" spans="1:55" ht="18.75" x14ac:dyDescent="0.3">
      <c r="B14" s="17" t="s">
        <v>6</v>
      </c>
      <c r="K14" s="17" t="s">
        <v>7</v>
      </c>
      <c r="AH14" s="2"/>
      <c r="AL14" s="5"/>
      <c r="AV14" s="2"/>
      <c r="AY14" s="2"/>
      <c r="BA14" s="2"/>
      <c r="BB14" s="2"/>
    </row>
    <row r="15" spans="1:55" ht="19.5" thickBot="1" x14ac:dyDescent="0.35">
      <c r="B15" s="12"/>
      <c r="C15" s="43" t="s">
        <v>20</v>
      </c>
      <c r="D15" s="43"/>
      <c r="E15" s="43"/>
      <c r="K15" s="12"/>
      <c r="M15" s="43" t="s">
        <v>21</v>
      </c>
      <c r="N15" s="43"/>
      <c r="O15" s="43"/>
      <c r="P15" s="43"/>
      <c r="Q15" s="43"/>
      <c r="AH15" s="2"/>
      <c r="AL15" s="5"/>
      <c r="AM15" s="14"/>
      <c r="AV15" s="2"/>
      <c r="AY15" s="2"/>
      <c r="BA15" s="2"/>
      <c r="BB15" s="2"/>
    </row>
    <row r="16" spans="1:55" ht="15.75" thickBot="1" x14ac:dyDescent="0.3">
      <c r="B16" s="23" t="s">
        <v>3</v>
      </c>
      <c r="C16" s="24">
        <v>1279</v>
      </c>
      <c r="D16" s="24">
        <v>1298</v>
      </c>
      <c r="E16" s="24">
        <v>4365</v>
      </c>
      <c r="F16" s="25"/>
      <c r="G16" s="24" t="s">
        <v>4</v>
      </c>
      <c r="H16" s="24" t="s">
        <v>5</v>
      </c>
      <c r="I16" s="8"/>
      <c r="K16" s="23" t="s">
        <v>3</v>
      </c>
      <c r="L16" s="25"/>
      <c r="M16" s="24">
        <v>1121</v>
      </c>
      <c r="N16" s="24">
        <v>1122</v>
      </c>
      <c r="O16" s="24">
        <v>5173</v>
      </c>
      <c r="P16" s="26">
        <v>5179</v>
      </c>
      <c r="Q16" s="27">
        <v>5180</v>
      </c>
      <c r="R16" s="25"/>
      <c r="S16" s="24" t="s">
        <v>4</v>
      </c>
      <c r="T16" s="24" t="s">
        <v>5</v>
      </c>
      <c r="U16" s="8"/>
      <c r="Y16" s="8"/>
      <c r="Z16" s="2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5"/>
      <c r="AM16" s="8"/>
      <c r="AN16" s="8"/>
      <c r="AO16" s="8"/>
      <c r="AP16" s="8"/>
      <c r="AQ16" s="8"/>
      <c r="AR16" s="8"/>
      <c r="AS16" s="8"/>
      <c r="AT16" s="8"/>
      <c r="AU16" s="16"/>
      <c r="AV16" s="29"/>
      <c r="AW16" s="30"/>
      <c r="AX16" s="30"/>
      <c r="AY16" s="8"/>
      <c r="BA16" s="8"/>
      <c r="BB16" s="8"/>
    </row>
    <row r="17" spans="1:57" x14ac:dyDescent="0.25">
      <c r="M17" s="8"/>
      <c r="N17" s="8"/>
      <c r="O17" s="8"/>
      <c r="P17" s="15"/>
      <c r="Q17" s="16"/>
      <c r="AH17" s="2"/>
      <c r="AL17" s="5"/>
      <c r="AR17" s="8"/>
      <c r="AS17" s="8"/>
      <c r="AT17" s="8"/>
      <c r="AU17" s="15"/>
      <c r="AV17" s="16"/>
      <c r="AW17" s="30"/>
      <c r="AX17" s="30"/>
      <c r="AY17" s="8"/>
      <c r="BA17" s="2"/>
      <c r="BB17" s="2"/>
    </row>
    <row r="18" spans="1:57" x14ac:dyDescent="0.25">
      <c r="B18" s="31" t="s">
        <v>25</v>
      </c>
      <c r="C18" s="44">
        <v>127.5132</v>
      </c>
      <c r="D18" s="44">
        <v>238.52359999999999</v>
      </c>
      <c r="E18" s="44">
        <v>182.2901</v>
      </c>
      <c r="G18" s="33">
        <f>AVERAGE(C18:E18)</f>
        <v>182.77563333333333</v>
      </c>
      <c r="H18" s="33">
        <f>STDEV(C18:E18)/SQRT(COUNT(C18:E18))</f>
        <v>32.046861697641695</v>
      </c>
      <c r="I18" s="33"/>
      <c r="K18" s="31" t="s">
        <v>25</v>
      </c>
      <c r="M18" s="44">
        <v>356.26369999999997</v>
      </c>
      <c r="N18" s="44">
        <v>285.9923</v>
      </c>
      <c r="O18" s="44">
        <v>150.453</v>
      </c>
      <c r="P18" s="44">
        <v>207.6267</v>
      </c>
      <c r="Q18" s="44">
        <v>302.58370000000002</v>
      </c>
      <c r="S18" s="33">
        <f>AVERAGE(M18:Q18)</f>
        <v>260.58388000000002</v>
      </c>
      <c r="T18" s="33">
        <f>STDEV(M18:Q18)/SQRT(COUNT(M18:Q18))</f>
        <v>36.398814737081722</v>
      </c>
      <c r="U18" s="33"/>
      <c r="Y18" s="8"/>
      <c r="Z18" s="38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5"/>
      <c r="AM18" s="33"/>
      <c r="AN18" s="33"/>
      <c r="AO18" s="33"/>
      <c r="AP18" s="33"/>
      <c r="AQ18" s="33"/>
      <c r="AR18" s="34"/>
      <c r="AS18" s="33"/>
      <c r="AT18" s="33"/>
      <c r="AU18" s="33"/>
      <c r="AV18" s="33"/>
      <c r="AW18" s="33"/>
      <c r="AX18" s="33"/>
      <c r="AY18" s="33"/>
      <c r="BA18" s="33"/>
      <c r="BB18" s="33"/>
    </row>
    <row r="19" spans="1:57" x14ac:dyDescent="0.25">
      <c r="C19" s="44"/>
      <c r="D19" s="44"/>
      <c r="E19" s="44"/>
      <c r="AI19" s="5"/>
      <c r="AJ19" s="5"/>
      <c r="AK19" s="5"/>
      <c r="AL19" s="5"/>
      <c r="AV19" s="2"/>
      <c r="AY19" s="2"/>
      <c r="BA19" s="2"/>
      <c r="BB19" s="2"/>
    </row>
    <row r="20" spans="1:57" x14ac:dyDescent="0.25">
      <c r="C20" s="44"/>
      <c r="D20" s="44"/>
      <c r="E20" s="44"/>
      <c r="V20" s="8"/>
      <c r="AI20" s="5"/>
      <c r="AJ20" s="5"/>
      <c r="AK20" s="5"/>
      <c r="AL20" s="5"/>
      <c r="AV20" s="2"/>
      <c r="AY20" s="2"/>
      <c r="BA20" s="2"/>
      <c r="BB20" s="2"/>
    </row>
    <row r="21" spans="1:57" ht="18.75" x14ac:dyDescent="0.3">
      <c r="B21" s="11" t="s">
        <v>8</v>
      </c>
      <c r="E21" s="8" t="s">
        <v>9</v>
      </c>
      <c r="K21" s="11" t="s">
        <v>10</v>
      </c>
      <c r="M21" s="39"/>
      <c r="V21" s="8"/>
      <c r="W21" s="21"/>
      <c r="Z21" s="22" t="s">
        <v>11</v>
      </c>
      <c r="AA21" s="22"/>
      <c r="AB21" s="22"/>
      <c r="AI21" s="5"/>
      <c r="AJ21" s="5"/>
      <c r="AK21" s="5"/>
      <c r="AL21" s="5"/>
      <c r="AM21" s="40"/>
      <c r="AV21" s="2"/>
      <c r="AY21" s="2"/>
      <c r="BA21" s="2"/>
      <c r="BB21" s="2"/>
    </row>
    <row r="22" spans="1:57" ht="19.5" thickBot="1" x14ac:dyDescent="0.35">
      <c r="B22" s="11"/>
      <c r="E22" s="8"/>
      <c r="K22" s="11"/>
      <c r="M22" s="39"/>
      <c r="V22" s="8"/>
      <c r="Z22" s="20"/>
      <c r="AA22" s="21" t="s">
        <v>12</v>
      </c>
      <c r="AB22" s="21"/>
      <c r="AE22" s="50" t="s">
        <v>30</v>
      </c>
      <c r="AI22" s="5"/>
      <c r="AJ22" s="5"/>
      <c r="AK22" s="5"/>
      <c r="AL22" s="5"/>
      <c r="AM22" s="40"/>
      <c r="AV22" s="2"/>
      <c r="AY22" s="2"/>
      <c r="BA22" s="2"/>
      <c r="BB22" s="2"/>
    </row>
    <row r="23" spans="1:57" ht="14.25" customHeight="1" thickBot="1" x14ac:dyDescent="0.3">
      <c r="B23" s="23" t="s">
        <v>3</v>
      </c>
      <c r="C23" s="24">
        <v>1279</v>
      </c>
      <c r="D23" s="24">
        <v>1298</v>
      </c>
      <c r="E23" s="24">
        <v>4365</v>
      </c>
      <c r="F23" s="25"/>
      <c r="G23" s="24" t="s">
        <v>4</v>
      </c>
      <c r="H23" s="24" t="s">
        <v>5</v>
      </c>
      <c r="I23" s="8"/>
      <c r="K23" s="23" t="s">
        <v>3</v>
      </c>
      <c r="L23" s="25"/>
      <c r="M23" s="24">
        <v>1121</v>
      </c>
      <c r="N23" s="24">
        <v>1122</v>
      </c>
      <c r="O23" s="24">
        <v>5173</v>
      </c>
      <c r="P23" s="41">
        <v>5173</v>
      </c>
      <c r="Q23" s="26">
        <v>5179</v>
      </c>
      <c r="R23" s="25"/>
      <c r="S23" s="24" t="s">
        <v>4</v>
      </c>
      <c r="T23" s="24" t="s">
        <v>5</v>
      </c>
      <c r="Z23" s="20"/>
      <c r="AA23" s="21" t="s">
        <v>13</v>
      </c>
      <c r="AB23" s="42"/>
      <c r="AD23" s="8"/>
      <c r="AE23" s="28"/>
      <c r="AF23" s="8"/>
      <c r="AG23" s="8"/>
      <c r="AI23" s="5"/>
      <c r="AJ23" s="5"/>
      <c r="AK23" s="5"/>
      <c r="AL23" s="5"/>
      <c r="AM23" s="8"/>
      <c r="AN23" s="8"/>
      <c r="AO23" s="8"/>
      <c r="AP23" s="8"/>
      <c r="AQ23" s="8"/>
      <c r="AR23" s="8"/>
      <c r="AS23" s="8"/>
      <c r="AT23" s="8"/>
      <c r="AU23" s="15"/>
      <c r="AV23" s="16"/>
      <c r="AW23" s="30"/>
      <c r="AX23" s="30"/>
      <c r="AY23" s="8"/>
      <c r="BA23" s="8"/>
      <c r="BB23" s="8"/>
    </row>
    <row r="24" spans="1:57" x14ac:dyDescent="0.25">
      <c r="Z24" s="2"/>
      <c r="AE24" s="9"/>
      <c r="AI24" s="5"/>
      <c r="AJ24" s="5"/>
      <c r="AK24" s="5"/>
      <c r="AL24" s="5"/>
      <c r="AV24" s="2"/>
      <c r="AY24" s="2"/>
      <c r="BA24" s="2"/>
      <c r="BB24" s="2"/>
    </row>
    <row r="25" spans="1:57" x14ac:dyDescent="0.25">
      <c r="B25" s="31" t="s">
        <v>25</v>
      </c>
      <c r="C25" s="45">
        <f>(C18-C11)/C11*100</f>
        <v>-3.6553530722449641</v>
      </c>
      <c r="D25" s="45">
        <f>(D18-D11)/D11*100</f>
        <v>-5.9419484612876126</v>
      </c>
      <c r="E25" s="45">
        <f>(E18-E11)/E11*100</f>
        <v>-5.4570773603302776</v>
      </c>
      <c r="F25" s="45"/>
      <c r="G25" s="46">
        <f>AVERAGE(C25:E25)</f>
        <v>-5.0181262979542849</v>
      </c>
      <c r="H25" s="46">
        <f>STDEV(C25:E25)/SQRT(COUNT(C25:E25))</f>
        <v>0.69561439142399761</v>
      </c>
      <c r="I25" s="33"/>
      <c r="K25" s="31" t="s">
        <v>25</v>
      </c>
      <c r="M25" s="45">
        <f>(M18-M11)/M11*100</f>
        <v>73.590209352705173</v>
      </c>
      <c r="N25" s="45">
        <f>(N18-N11)/N11*100</f>
        <v>5.743896915411856</v>
      </c>
      <c r="O25" s="45">
        <f>(O18-O11)/O11*100</f>
        <v>0.86935650723436797</v>
      </c>
      <c r="P25" s="45">
        <f>(P18-P11)/P11*100</f>
        <v>24.374359413646708</v>
      </c>
      <c r="Q25" s="45">
        <f>(Q18-Q11)/Q11*100</f>
        <v>8.3019374420610728</v>
      </c>
      <c r="R25" s="45"/>
      <c r="S25" s="46">
        <f>AVERAGE(M25:Q25)</f>
        <v>22.575951926211836</v>
      </c>
      <c r="T25" s="46">
        <f>STDEV(M25:Q25)/SQRT(COUNT(M25:Q25))</f>
        <v>13.349027268552021</v>
      </c>
      <c r="Z25" s="8" t="s">
        <v>25</v>
      </c>
      <c r="AA25" s="49" t="s">
        <v>29</v>
      </c>
      <c r="AB25" s="36"/>
      <c r="AC25" s="36" t="s">
        <v>14</v>
      </c>
      <c r="AD25" s="33"/>
      <c r="AE25" s="28"/>
      <c r="AF25" s="33"/>
      <c r="AG25" s="33"/>
      <c r="AI25" s="5"/>
      <c r="AJ25" s="5"/>
      <c r="AK25" s="5"/>
      <c r="AL25" s="5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BA25" s="33"/>
      <c r="BB25" s="33"/>
    </row>
    <row r="26" spans="1:57" x14ac:dyDescent="0.25">
      <c r="B26" s="37"/>
      <c r="C26" s="32"/>
      <c r="D26" s="32"/>
      <c r="E26" s="32"/>
      <c r="G26" s="33"/>
      <c r="H26" s="33"/>
      <c r="I26" s="33"/>
      <c r="M26" s="32"/>
      <c r="N26" s="32"/>
      <c r="O26" s="32"/>
      <c r="P26" s="32"/>
      <c r="Q26" s="32"/>
      <c r="S26" s="33"/>
      <c r="T26" s="33"/>
      <c r="U26" s="33"/>
      <c r="V26" s="33"/>
      <c r="W26" s="33"/>
      <c r="X26" s="33"/>
      <c r="Y26" s="33"/>
      <c r="Z26" s="28"/>
      <c r="AA26" s="33"/>
      <c r="AB26" s="33"/>
      <c r="AC26" s="33"/>
      <c r="AD26" s="33"/>
      <c r="AE26" s="33"/>
      <c r="AF26" s="33"/>
      <c r="AG26" s="33"/>
      <c r="AI26" s="5"/>
      <c r="AJ26" s="5"/>
      <c r="AK26" s="5"/>
      <c r="AL26" s="5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BA26" s="33"/>
      <c r="BB26" s="33"/>
    </row>
    <row r="30" spans="1:57" s="2" customFormat="1" x14ac:dyDescent="0.25">
      <c r="A30" s="5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Z30" s="9"/>
      <c r="AH30" s="5"/>
      <c r="AV30" s="5"/>
      <c r="AY30" s="5"/>
      <c r="AZ30" s="5"/>
      <c r="BA30" s="5"/>
      <c r="BB30" s="5"/>
      <c r="BC30" s="5"/>
      <c r="BD30" s="5"/>
      <c r="BE30" s="5"/>
    </row>
    <row r="31" spans="1:57" s="2" customFormat="1" x14ac:dyDescent="0.25">
      <c r="A31" s="5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Z31" s="9"/>
      <c r="AH31" s="5"/>
      <c r="AV31" s="5"/>
      <c r="AY31" s="5"/>
      <c r="AZ31" s="5"/>
      <c r="BA31" s="5"/>
      <c r="BB31" s="5"/>
      <c r="BC31" s="5"/>
      <c r="BD31" s="5"/>
      <c r="BE31" s="5"/>
    </row>
  </sheetData>
  <mergeCells count="5">
    <mergeCell ref="C8:E8"/>
    <mergeCell ref="M8:Q8"/>
    <mergeCell ref="C15:E15"/>
    <mergeCell ref="M15:Q15"/>
    <mergeCell ref="Z21:AB21"/>
  </mergeCells>
  <pageMargins left="0.7" right="0.7" top="0.75" bottom="0.75" header="0.3" footer="0.3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SigmaPlotGraphicObject.13" shapeId="2052" r:id="rId4">
          <objectPr defaultSize="0" autoPict="0" r:id="rId5">
            <anchor moveWithCells="1">
              <from>
                <xdr:col>32</xdr:col>
                <xdr:colOff>0</xdr:colOff>
                <xdr:row>1</xdr:row>
                <xdr:rowOff>0</xdr:rowOff>
              </from>
              <to>
                <xdr:col>37</xdr:col>
                <xdr:colOff>428625</xdr:colOff>
                <xdr:row>10</xdr:row>
                <xdr:rowOff>104775</xdr:rowOff>
              </to>
            </anchor>
          </objectPr>
        </oleObject>
      </mc:Choice>
      <mc:Fallback>
        <oleObject progId="SigmaPlotGraphicObject.13" shapeId="2052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 3 Exercise Activity %Change</vt:lpstr>
      <vt:lpstr>Fig 3 Total Activity %Ch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Davis-Gorman, Grace F - (gfd)</dc:creator>
  <cp:lastModifiedBy>Davis-Gorman, Grace F - (gfd)</cp:lastModifiedBy>
  <dcterms:created xsi:type="dcterms:W3CDTF">2023-10-07T14:52:47Z</dcterms:created>
  <dcterms:modified xsi:type="dcterms:W3CDTF">2023-10-07T16:10:18Z</dcterms:modified>
</cp:coreProperties>
</file>