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kadeeproy/Downloads/"/>
    </mc:Choice>
  </mc:AlternateContent>
  <xr:revisionPtr revIDLastSave="0" documentId="13_ncr:1_{37ACEDCD-057D-FE41-B858-626CE83C02D1}" xr6:coauthVersionLast="47" xr6:coauthVersionMax="47" xr10:uidLastSave="{00000000-0000-0000-0000-000000000000}"/>
  <bookViews>
    <workbookView xWindow="20" yWindow="700" windowWidth="28800" windowHeight="16220" tabRatio="879" firstSheet="10" activeTab="12" xr2:uid="{00000000-000D-0000-FFFF-FFFF00000000}"/>
  </bookViews>
  <sheets>
    <sheet name="Summary" sheetId="3" r:id="rId1"/>
    <sheet name="Data Staging" sheetId="2" r:id="rId2"/>
    <sheet name="MG-1 core" sheetId="23" r:id="rId3"/>
    <sheet name="MG-1 rim (L)" sheetId="24" r:id="rId4"/>
    <sheet name="MG-2 core" sheetId="15" r:id="rId5"/>
    <sheet name="MG-2 rim (L)" sheetId="16" r:id="rId6"/>
    <sheet name="MG-3 core" sheetId="19" r:id="rId7"/>
    <sheet name="MG-3 rim (R)" sheetId="20" r:id="rId8"/>
    <sheet name="MG-4 core" sheetId="17" r:id="rId9"/>
    <sheet name="MG-4 rim (R)" sheetId="18" r:id="rId10"/>
    <sheet name="MG-5 core" sheetId="13" r:id="rId11"/>
    <sheet name="MG-5 rim (L)" sheetId="14" r:id="rId12"/>
    <sheet name="MG-6 core" sheetId="21" r:id="rId13"/>
    <sheet name="MG-6 rim (top)" sheetId="22" r:id="rId14"/>
    <sheet name="MG-7 core" sheetId="25" r:id="rId15"/>
    <sheet name="MG-7 rim (top)" sheetId="26" r:id="rId16"/>
    <sheet name="NIST 614_01" sheetId="5" r:id="rId17"/>
    <sheet name="GSE_01" sheetId="6" r:id="rId18"/>
    <sheet name="NIST 620_01" sheetId="7" r:id="rId19"/>
    <sheet name="NIST 610_02" sheetId="8" r:id="rId20"/>
    <sheet name="NIST 612_02" sheetId="9" r:id="rId21"/>
    <sheet name="NIST 614_02" sheetId="10" r:id="rId22"/>
    <sheet name="GSE_02" sheetId="11" r:id="rId23"/>
    <sheet name="NIST 610_03" sheetId="12" r:id="rId24"/>
    <sheet name="Sheet1" sheetId="65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0" i="65" l="1"/>
  <c r="U21" i="65"/>
  <c r="U18" i="65"/>
  <c r="U17" i="65"/>
  <c r="V4" i="65"/>
  <c r="U4" i="65"/>
  <c r="AE19" i="65" l="1"/>
  <c r="AE20" i="65"/>
  <c r="AE17" i="65"/>
  <c r="W21" i="65"/>
  <c r="AA4" i="65"/>
  <c r="AB4" i="65"/>
  <c r="AA12" i="65"/>
  <c r="AB12" i="65"/>
  <c r="AB16" i="65"/>
  <c r="AA6" i="65"/>
  <c r="AB6" i="65"/>
  <c r="AA8" i="65"/>
  <c r="AB8" i="65"/>
  <c r="AA10" i="65"/>
  <c r="AB10" i="65"/>
  <c r="AA14" i="65"/>
  <c r="AB14" i="65"/>
  <c r="AA16" i="65"/>
  <c r="Y4" i="65"/>
  <c r="Z16" i="65"/>
  <c r="Z4" i="65"/>
  <c r="Y6" i="65"/>
  <c r="Z6" i="65"/>
  <c r="Y8" i="65"/>
  <c r="Z8" i="65"/>
  <c r="Y10" i="65"/>
  <c r="Z10" i="65"/>
  <c r="Y12" i="65"/>
  <c r="Z12" i="65"/>
  <c r="Y14" i="65"/>
  <c r="Z14" i="65"/>
  <c r="Y16" i="65"/>
  <c r="X4" i="65"/>
  <c r="W20" i="65" s="1"/>
  <c r="W4" i="65"/>
  <c r="W18" i="65" s="1"/>
  <c r="B28" i="65"/>
  <c r="B27" i="65"/>
  <c r="W6" i="65"/>
  <c r="X6" i="65"/>
  <c r="W8" i="65"/>
  <c r="X8" i="65"/>
  <c r="W10" i="65"/>
  <c r="X10" i="65"/>
  <c r="W12" i="65"/>
  <c r="X12" i="65"/>
  <c r="W14" i="65"/>
  <c r="X14" i="65"/>
  <c r="W16" i="65"/>
  <c r="X16" i="65"/>
  <c r="U10" i="65"/>
  <c r="U12" i="65"/>
  <c r="U14" i="65"/>
  <c r="U16" i="65"/>
  <c r="V12" i="65"/>
  <c r="V14" i="65"/>
  <c r="V16" i="65"/>
  <c r="V10" i="65"/>
  <c r="V8" i="65"/>
  <c r="U8" i="65"/>
  <c r="V6" i="65"/>
  <c r="U6" i="65"/>
  <c r="I30" i="3"/>
  <c r="T30" i="3" s="1"/>
  <c r="AE30" i="3" s="1"/>
  <c r="J30" i="3"/>
  <c r="Z30" i="3" s="1"/>
  <c r="AF30" i="3" s="1"/>
  <c r="K30" i="3"/>
  <c r="U30" i="3" s="1"/>
  <c r="AG30" i="3" s="1"/>
  <c r="L30" i="3"/>
  <c r="M30" i="3"/>
  <c r="V30" i="3" s="1"/>
  <c r="AI30" i="3" s="1"/>
  <c r="N30" i="3"/>
  <c r="AB30" i="3" s="1"/>
  <c r="AJ30" i="3" s="1"/>
  <c r="O30" i="3"/>
  <c r="W30" i="3" s="1"/>
  <c r="P30" i="3"/>
  <c r="AC30" i="3" s="1"/>
  <c r="Q30" i="3"/>
  <c r="I29" i="3"/>
  <c r="T29" i="3" s="1"/>
  <c r="AE29" i="3" s="1"/>
  <c r="J29" i="3"/>
  <c r="Z29" i="3" s="1"/>
  <c r="AF29" i="3" s="1"/>
  <c r="K29" i="3"/>
  <c r="U29" i="3" s="1"/>
  <c r="AG29" i="3" s="1"/>
  <c r="L29" i="3"/>
  <c r="M29" i="3"/>
  <c r="V29" i="3" s="1"/>
  <c r="AI29" i="3" s="1"/>
  <c r="N29" i="3"/>
  <c r="AB29" i="3" s="1"/>
  <c r="AJ29" i="3" s="1"/>
  <c r="O29" i="3"/>
  <c r="W29" i="3" s="1"/>
  <c r="P29" i="3"/>
  <c r="AC29" i="3" s="1"/>
  <c r="Q29" i="3"/>
  <c r="I18" i="3"/>
  <c r="T18" i="3" s="1"/>
  <c r="AE18" i="3" s="1"/>
  <c r="J18" i="3"/>
  <c r="Z18" i="3" s="1"/>
  <c r="AF18" i="3" s="1"/>
  <c r="K18" i="3"/>
  <c r="U18" i="3" s="1"/>
  <c r="AG18" i="3" s="1"/>
  <c r="L18" i="3"/>
  <c r="M18" i="3"/>
  <c r="V18" i="3" s="1"/>
  <c r="AI18" i="3" s="1"/>
  <c r="N18" i="3"/>
  <c r="AB18" i="3" s="1"/>
  <c r="AJ18" i="3" s="1"/>
  <c r="O18" i="3"/>
  <c r="W18" i="3" s="1"/>
  <c r="P18" i="3"/>
  <c r="AC18" i="3" s="1"/>
  <c r="Q18" i="3"/>
  <c r="I17" i="3"/>
  <c r="T17" i="3" s="1"/>
  <c r="AE17" i="3" s="1"/>
  <c r="J17" i="3"/>
  <c r="Z17" i="3" s="1"/>
  <c r="AF17" i="3" s="1"/>
  <c r="K17" i="3"/>
  <c r="U17" i="3" s="1"/>
  <c r="AG17" i="3" s="1"/>
  <c r="L17" i="3"/>
  <c r="M17" i="3"/>
  <c r="V17" i="3" s="1"/>
  <c r="AI17" i="3" s="1"/>
  <c r="N17" i="3"/>
  <c r="AB17" i="3" s="1"/>
  <c r="AJ17" i="3" s="1"/>
  <c r="O17" i="3"/>
  <c r="W17" i="3" s="1"/>
  <c r="P17" i="3"/>
  <c r="AC17" i="3" s="1"/>
  <c r="Q17" i="3"/>
  <c r="B36" i="65"/>
  <c r="B35" i="65"/>
  <c r="B33" i="65"/>
  <c r="B34" i="65"/>
  <c r="I28" i="3"/>
  <c r="T28" i="3" s="1"/>
  <c r="AE28" i="3" s="1"/>
  <c r="J28" i="3"/>
  <c r="Z28" i="3" s="1"/>
  <c r="AF28" i="3" s="1"/>
  <c r="K28" i="3"/>
  <c r="U28" i="3" s="1"/>
  <c r="AG28" i="3" s="1"/>
  <c r="L28" i="3"/>
  <c r="M28" i="3"/>
  <c r="V28" i="3" s="1"/>
  <c r="AI28" i="3" s="1"/>
  <c r="N28" i="3"/>
  <c r="AB28" i="3" s="1"/>
  <c r="AJ28" i="3" s="1"/>
  <c r="O28" i="3"/>
  <c r="W28" i="3" s="1"/>
  <c r="P28" i="3"/>
  <c r="AC28" i="3" s="1"/>
  <c r="Q28" i="3"/>
  <c r="I27" i="3"/>
  <c r="T27" i="3" s="1"/>
  <c r="AE27" i="3" s="1"/>
  <c r="J27" i="3"/>
  <c r="Z27" i="3" s="1"/>
  <c r="AF27" i="3" s="1"/>
  <c r="K27" i="3"/>
  <c r="U27" i="3" s="1"/>
  <c r="AG27" i="3" s="1"/>
  <c r="L27" i="3"/>
  <c r="M27" i="3"/>
  <c r="V27" i="3" s="1"/>
  <c r="AI27" i="3" s="1"/>
  <c r="N27" i="3"/>
  <c r="AB27" i="3" s="1"/>
  <c r="AJ27" i="3" s="1"/>
  <c r="O27" i="3"/>
  <c r="W27" i="3" s="1"/>
  <c r="P27" i="3"/>
  <c r="AC27" i="3" s="1"/>
  <c r="Q27" i="3"/>
  <c r="B32" i="65"/>
  <c r="B31" i="65"/>
  <c r="I22" i="3"/>
  <c r="T22" i="3" s="1"/>
  <c r="AE22" i="3" s="1"/>
  <c r="J22" i="3"/>
  <c r="Z22" i="3" s="1"/>
  <c r="AF22" i="3" s="1"/>
  <c r="K22" i="3"/>
  <c r="U22" i="3" s="1"/>
  <c r="AG22" i="3" s="1"/>
  <c r="L22" i="3"/>
  <c r="M22" i="3"/>
  <c r="V22" i="3" s="1"/>
  <c r="AI22" i="3" s="1"/>
  <c r="N22" i="3"/>
  <c r="AB22" i="3" s="1"/>
  <c r="AJ22" i="3" s="1"/>
  <c r="O22" i="3"/>
  <c r="W22" i="3" s="1"/>
  <c r="P22" i="3"/>
  <c r="AC22" i="3" s="1"/>
  <c r="Q22" i="3"/>
  <c r="I21" i="3"/>
  <c r="T21" i="3" s="1"/>
  <c r="AE21" i="3" s="1"/>
  <c r="J21" i="3"/>
  <c r="Z21" i="3" s="1"/>
  <c r="AF21" i="3" s="1"/>
  <c r="K21" i="3"/>
  <c r="U21" i="3" s="1"/>
  <c r="AG21" i="3" s="1"/>
  <c r="L21" i="3"/>
  <c r="M21" i="3"/>
  <c r="V21" i="3" s="1"/>
  <c r="AI21" i="3" s="1"/>
  <c r="N21" i="3"/>
  <c r="AB21" i="3" s="1"/>
  <c r="AJ21" i="3" s="1"/>
  <c r="O21" i="3"/>
  <c r="W21" i="3" s="1"/>
  <c r="P21" i="3"/>
  <c r="AC21" i="3" s="1"/>
  <c r="Q21" i="3"/>
  <c r="B30" i="65"/>
  <c r="B29" i="65"/>
  <c r="I24" i="3"/>
  <c r="T24" i="3" s="1"/>
  <c r="AE24" i="3" s="1"/>
  <c r="J24" i="3"/>
  <c r="Z24" i="3" s="1"/>
  <c r="AF24" i="3" s="1"/>
  <c r="K24" i="3"/>
  <c r="U24" i="3" s="1"/>
  <c r="AG24" i="3" s="1"/>
  <c r="L24" i="3"/>
  <c r="M24" i="3"/>
  <c r="V24" i="3" s="1"/>
  <c r="AI24" i="3" s="1"/>
  <c r="N24" i="3"/>
  <c r="AB24" i="3" s="1"/>
  <c r="AJ24" i="3" s="1"/>
  <c r="O24" i="3"/>
  <c r="W24" i="3" s="1"/>
  <c r="P24" i="3"/>
  <c r="AC24" i="3" s="1"/>
  <c r="Q24" i="3"/>
  <c r="I23" i="3"/>
  <c r="T23" i="3" s="1"/>
  <c r="AE23" i="3" s="1"/>
  <c r="J23" i="3"/>
  <c r="Z23" i="3" s="1"/>
  <c r="AF23" i="3" s="1"/>
  <c r="K23" i="3"/>
  <c r="U23" i="3" s="1"/>
  <c r="AG23" i="3" s="1"/>
  <c r="L23" i="3"/>
  <c r="M23" i="3"/>
  <c r="V23" i="3" s="1"/>
  <c r="AI23" i="3" s="1"/>
  <c r="N23" i="3"/>
  <c r="AB23" i="3" s="1"/>
  <c r="AJ23" i="3" s="1"/>
  <c r="O23" i="3"/>
  <c r="W23" i="3" s="1"/>
  <c r="P23" i="3"/>
  <c r="AC23" i="3" s="1"/>
  <c r="Q23" i="3"/>
  <c r="B26" i="65"/>
  <c r="I20" i="3"/>
  <c r="T20" i="3" s="1"/>
  <c r="AE20" i="3" s="1"/>
  <c r="J20" i="3"/>
  <c r="Z20" i="3" s="1"/>
  <c r="AF20" i="3" s="1"/>
  <c r="K20" i="3"/>
  <c r="U20" i="3" s="1"/>
  <c r="AG20" i="3" s="1"/>
  <c r="L20" i="3"/>
  <c r="M20" i="3"/>
  <c r="V20" i="3" s="1"/>
  <c r="AI20" i="3" s="1"/>
  <c r="N20" i="3"/>
  <c r="AB20" i="3" s="1"/>
  <c r="AJ20" i="3" s="1"/>
  <c r="O20" i="3"/>
  <c r="W20" i="3" s="1"/>
  <c r="P20" i="3"/>
  <c r="AC20" i="3" s="1"/>
  <c r="Q20" i="3"/>
  <c r="B25" i="65"/>
  <c r="I19" i="3"/>
  <c r="T19" i="3" s="1"/>
  <c r="AE19" i="3" s="1"/>
  <c r="J19" i="3"/>
  <c r="Z19" i="3" s="1"/>
  <c r="AF19" i="3" s="1"/>
  <c r="K19" i="3"/>
  <c r="U19" i="3" s="1"/>
  <c r="AG19" i="3" s="1"/>
  <c r="L19" i="3"/>
  <c r="M19" i="3"/>
  <c r="V19" i="3" s="1"/>
  <c r="AI19" i="3" s="1"/>
  <c r="N19" i="3"/>
  <c r="AB19" i="3" s="1"/>
  <c r="AJ19" i="3" s="1"/>
  <c r="O19" i="3"/>
  <c r="W19" i="3" s="1"/>
  <c r="P19" i="3"/>
  <c r="AC19" i="3" s="1"/>
  <c r="Q19" i="3"/>
  <c r="B24" i="65"/>
  <c r="I26" i="3"/>
  <c r="T26" i="3" s="1"/>
  <c r="AE26" i="3" s="1"/>
  <c r="J26" i="3"/>
  <c r="Z26" i="3" s="1"/>
  <c r="AF26" i="3" s="1"/>
  <c r="K26" i="3"/>
  <c r="U26" i="3" s="1"/>
  <c r="AG26" i="3" s="1"/>
  <c r="L26" i="3"/>
  <c r="M26" i="3"/>
  <c r="V26" i="3" s="1"/>
  <c r="AI26" i="3" s="1"/>
  <c r="N26" i="3"/>
  <c r="AB26" i="3" s="1"/>
  <c r="AJ26" i="3" s="1"/>
  <c r="O26" i="3"/>
  <c r="W26" i="3" s="1"/>
  <c r="P26" i="3"/>
  <c r="AC26" i="3" s="1"/>
  <c r="Q26" i="3"/>
  <c r="B23" i="65"/>
  <c r="I25" i="3"/>
  <c r="T25" i="3" s="1"/>
  <c r="AE25" i="3" s="1"/>
  <c r="J25" i="3"/>
  <c r="Z25" i="3" s="1"/>
  <c r="AF25" i="3" s="1"/>
  <c r="K25" i="3"/>
  <c r="U25" i="3" s="1"/>
  <c r="AG25" i="3" s="1"/>
  <c r="L25" i="3"/>
  <c r="M25" i="3"/>
  <c r="V25" i="3" s="1"/>
  <c r="AI25" i="3" s="1"/>
  <c r="N25" i="3"/>
  <c r="AB25" i="3" s="1"/>
  <c r="AJ25" i="3" s="1"/>
  <c r="O25" i="3"/>
  <c r="W25" i="3" s="1"/>
  <c r="P25" i="3"/>
  <c r="AC25" i="3" s="1"/>
  <c r="Q25" i="3"/>
  <c r="H16" i="3"/>
  <c r="I16" i="3"/>
  <c r="J16" i="3"/>
  <c r="K16" i="3"/>
  <c r="L16" i="3"/>
  <c r="M16" i="3"/>
  <c r="N16" i="3"/>
  <c r="O16" i="3"/>
  <c r="P16" i="3"/>
  <c r="Q16" i="3"/>
  <c r="H9" i="3"/>
  <c r="I9" i="3"/>
  <c r="J9" i="3"/>
  <c r="K9" i="3"/>
  <c r="L9" i="3"/>
  <c r="M9" i="3"/>
  <c r="N9" i="3"/>
  <c r="AB9" i="3" s="1"/>
  <c r="AJ9" i="3" s="1"/>
  <c r="O9" i="3"/>
  <c r="P9" i="3"/>
  <c r="Q9" i="3"/>
  <c r="H15" i="3"/>
  <c r="I15" i="3"/>
  <c r="J15" i="3"/>
  <c r="K15" i="3"/>
  <c r="L15" i="3"/>
  <c r="M15" i="3"/>
  <c r="N15" i="3"/>
  <c r="O15" i="3"/>
  <c r="P15" i="3"/>
  <c r="AC15" i="3" s="1"/>
  <c r="Q15" i="3"/>
  <c r="H14" i="3"/>
  <c r="I14" i="3"/>
  <c r="J14" i="3"/>
  <c r="K14" i="3"/>
  <c r="L14" i="3"/>
  <c r="M14" i="3"/>
  <c r="N14" i="3"/>
  <c r="O14" i="3"/>
  <c r="P14" i="3"/>
  <c r="Q14" i="3"/>
  <c r="H13" i="3"/>
  <c r="K13" i="3"/>
  <c r="L13" i="3"/>
  <c r="M13" i="3"/>
  <c r="N13" i="3"/>
  <c r="O13" i="3"/>
  <c r="P13" i="3"/>
  <c r="Q13" i="3"/>
  <c r="H12" i="3"/>
  <c r="I12" i="3"/>
  <c r="T12" i="3" s="1"/>
  <c r="AE12" i="3" s="1"/>
  <c r="J12" i="3"/>
  <c r="Z12" i="3" s="1"/>
  <c r="AF12" i="3" s="1"/>
  <c r="K12" i="3"/>
  <c r="U12" i="3" s="1"/>
  <c r="AG12" i="3" s="1"/>
  <c r="L12" i="3"/>
  <c r="AA12" i="3" s="1"/>
  <c r="AH12" i="3" s="1"/>
  <c r="M12" i="3"/>
  <c r="V12" i="3" s="1"/>
  <c r="AI12" i="3" s="1"/>
  <c r="N12" i="3"/>
  <c r="AB12" i="3" s="1"/>
  <c r="AJ12" i="3" s="1"/>
  <c r="O12" i="3"/>
  <c r="W12" i="3" s="1"/>
  <c r="P12" i="3"/>
  <c r="AC12" i="3" s="1"/>
  <c r="Q12" i="3"/>
  <c r="H11" i="3"/>
  <c r="I11" i="3"/>
  <c r="T11" i="3" s="1"/>
  <c r="AE11" i="3" s="1"/>
  <c r="J11" i="3"/>
  <c r="Z11" i="3" s="1"/>
  <c r="AF11" i="3" s="1"/>
  <c r="K11" i="3"/>
  <c r="U11" i="3" s="1"/>
  <c r="AG11" i="3" s="1"/>
  <c r="L11" i="3"/>
  <c r="AA11" i="3" s="1"/>
  <c r="AH11" i="3" s="1"/>
  <c r="M11" i="3"/>
  <c r="V11" i="3" s="1"/>
  <c r="AI11" i="3" s="1"/>
  <c r="N11" i="3"/>
  <c r="AB11" i="3" s="1"/>
  <c r="AJ11" i="3" s="1"/>
  <c r="Q11" i="3"/>
  <c r="H8" i="3"/>
  <c r="I8" i="3"/>
  <c r="T8" i="3" s="1"/>
  <c r="AE8" i="3" s="1"/>
  <c r="J8" i="3"/>
  <c r="Z8" i="3" s="1"/>
  <c r="AF8" i="3" s="1"/>
  <c r="K8" i="3"/>
  <c r="U8" i="3" s="1"/>
  <c r="AG8" i="3" s="1"/>
  <c r="L8" i="3"/>
  <c r="AA8" i="3" s="1"/>
  <c r="AH8" i="3" s="1"/>
  <c r="M8" i="3"/>
  <c r="V8" i="3" s="1"/>
  <c r="AI8" i="3" s="1"/>
  <c r="N8" i="3"/>
  <c r="AB8" i="3" s="1"/>
  <c r="AJ8" i="3" s="1"/>
  <c r="O8" i="3"/>
  <c r="P8" i="3"/>
  <c r="AC8" i="3" s="1"/>
  <c r="Q8" i="3"/>
  <c r="AL12" i="3" l="1"/>
  <c r="AN12" i="3"/>
  <c r="AL20" i="3"/>
  <c r="AN20" i="3"/>
  <c r="AK22" i="3"/>
  <c r="AM22" i="3"/>
  <c r="AL17" i="3"/>
  <c r="AN17" i="3"/>
  <c r="AL22" i="3"/>
  <c r="AN22" i="3"/>
  <c r="AK12" i="3"/>
  <c r="AM12" i="3"/>
  <c r="AK20" i="3"/>
  <c r="AM20" i="3"/>
  <c r="AK17" i="3"/>
  <c r="AM17" i="3"/>
  <c r="AL18" i="3"/>
  <c r="AN18" i="3"/>
  <c r="AK21" i="3"/>
  <c r="AM21" i="3"/>
  <c r="AK25" i="3"/>
  <c r="AM25" i="3"/>
  <c r="AK23" i="3"/>
  <c r="AM23" i="3"/>
  <c r="AL24" i="3"/>
  <c r="AN24" i="3"/>
  <c r="AK27" i="3"/>
  <c r="AM27" i="3"/>
  <c r="AL28" i="3"/>
  <c r="AN28" i="3"/>
  <c r="AK29" i="3"/>
  <c r="AM29" i="3"/>
  <c r="AL30" i="3"/>
  <c r="AN30" i="3"/>
  <c r="AK19" i="3"/>
  <c r="AM19" i="3"/>
  <c r="AL23" i="3"/>
  <c r="AN23" i="3"/>
  <c r="AL27" i="3"/>
  <c r="AN27" i="3"/>
  <c r="AL29" i="3"/>
  <c r="AN29" i="3"/>
  <c r="AL15" i="3"/>
  <c r="AN15" i="3"/>
  <c r="AL26" i="3"/>
  <c r="AN26" i="3"/>
  <c r="AK24" i="3"/>
  <c r="AM24" i="3"/>
  <c r="AK28" i="3"/>
  <c r="AM28" i="3"/>
  <c r="AK30" i="3"/>
  <c r="AM30" i="3"/>
  <c r="W8" i="3"/>
  <c r="AM8" i="3" s="1"/>
  <c r="AK18" i="3"/>
  <c r="AM18" i="3"/>
  <c r="AK26" i="3"/>
  <c r="AM26" i="3"/>
  <c r="AL25" i="3"/>
  <c r="AN25" i="3"/>
  <c r="AN8" i="3"/>
  <c r="AL8" i="3"/>
  <c r="AL19" i="3"/>
  <c r="AN19" i="3"/>
  <c r="AL21" i="3"/>
  <c r="AN21" i="3"/>
  <c r="AA14" i="3"/>
  <c r="AH14" i="3" s="1"/>
  <c r="AB14" i="3"/>
  <c r="AJ14" i="3" s="1"/>
  <c r="W15" i="3"/>
  <c r="AM15" i="3" s="1"/>
  <c r="AC13" i="3"/>
  <c r="AC14" i="3"/>
  <c r="AB13" i="3"/>
  <c r="AJ13" i="3" s="1"/>
  <c r="Z14" i="3"/>
  <c r="AF14" i="3" s="1"/>
  <c r="AB15" i="3"/>
  <c r="AJ15" i="3" s="1"/>
  <c r="AA13" i="3"/>
  <c r="AH13" i="3" s="1"/>
  <c r="Z9" i="3"/>
  <c r="AF9" i="3" s="1"/>
  <c r="AC16" i="3"/>
  <c r="AC9" i="3"/>
  <c r="AB16" i="3"/>
  <c r="AJ16" i="3" s="1"/>
  <c r="F24" i="65"/>
  <c r="AA26" i="3"/>
  <c r="AH26" i="3" s="1"/>
  <c r="D25" i="65"/>
  <c r="AA19" i="3"/>
  <c r="AH19" i="3" s="1"/>
  <c r="D29" i="65"/>
  <c r="AA21" i="3"/>
  <c r="AH21" i="3" s="1"/>
  <c r="F28" i="65"/>
  <c r="AA24" i="3"/>
  <c r="AH24" i="3" s="1"/>
  <c r="AA16" i="3"/>
  <c r="AH16" i="3" s="1"/>
  <c r="D33" i="65"/>
  <c r="AA17" i="3"/>
  <c r="AH17" i="3" s="1"/>
  <c r="F32" i="65"/>
  <c r="AA28" i="3"/>
  <c r="AH28" i="3" s="1"/>
  <c r="F36" i="65"/>
  <c r="AA30" i="3"/>
  <c r="AH30" i="3" s="1"/>
  <c r="AA15" i="3"/>
  <c r="AH15" i="3" s="1"/>
  <c r="F30" i="65"/>
  <c r="AA22" i="3"/>
  <c r="AH22" i="3" s="1"/>
  <c r="F26" i="65"/>
  <c r="AA20" i="3"/>
  <c r="AH20" i="3" s="1"/>
  <c r="Z15" i="3"/>
  <c r="AF15" i="3" s="1"/>
  <c r="AA9" i="3"/>
  <c r="AH9" i="3" s="1"/>
  <c r="F34" i="65"/>
  <c r="AA18" i="3"/>
  <c r="AH18" i="3" s="1"/>
  <c r="Z16" i="3"/>
  <c r="AF16" i="3" s="1"/>
  <c r="D23" i="65"/>
  <c r="AA25" i="3"/>
  <c r="AH25" i="3" s="1"/>
  <c r="D27" i="65"/>
  <c r="AA23" i="3"/>
  <c r="AH23" i="3" s="1"/>
  <c r="D31" i="65"/>
  <c r="AA27" i="3"/>
  <c r="AH27" i="3" s="1"/>
  <c r="D35" i="65"/>
  <c r="AA29" i="3"/>
  <c r="AH29" i="3" s="1"/>
  <c r="C35" i="65"/>
  <c r="E24" i="65"/>
  <c r="E32" i="65"/>
  <c r="E36" i="65"/>
  <c r="C23" i="65"/>
  <c r="C25" i="65"/>
  <c r="C29" i="65"/>
  <c r="E30" i="65"/>
  <c r="E28" i="65"/>
  <c r="E26" i="65"/>
  <c r="C33" i="65"/>
  <c r="C27" i="65"/>
  <c r="C31" i="65"/>
  <c r="E34" i="65"/>
  <c r="W17" i="65"/>
  <c r="U15" i="3"/>
  <c r="AG15" i="3" s="1"/>
  <c r="V14" i="3"/>
  <c r="AI14" i="3" s="1"/>
  <c r="U13" i="3"/>
  <c r="AG13" i="3" s="1"/>
  <c r="U14" i="3"/>
  <c r="AG14" i="3" s="1"/>
  <c r="V13" i="3"/>
  <c r="AI13" i="3" s="1"/>
  <c r="W13" i="3"/>
  <c r="W14" i="3"/>
  <c r="V9" i="3"/>
  <c r="AI9" i="3" s="1"/>
  <c r="U16" i="3"/>
  <c r="AG16" i="3" s="1"/>
  <c r="V16" i="3"/>
  <c r="AI16" i="3" s="1"/>
  <c r="T15" i="3"/>
  <c r="AE15" i="3" s="1"/>
  <c r="U9" i="3"/>
  <c r="AG9" i="3" s="1"/>
  <c r="T16" i="3"/>
  <c r="AE16" i="3" s="1"/>
  <c r="T9" i="3"/>
  <c r="AE9" i="3" s="1"/>
  <c r="W16" i="3"/>
  <c r="T14" i="3"/>
  <c r="AE14" i="3" s="1"/>
  <c r="V15" i="3"/>
  <c r="AI15" i="3" s="1"/>
  <c r="W9" i="3"/>
  <c r="AK15" i="3" l="1"/>
  <c r="AK16" i="3"/>
  <c r="AM16" i="3"/>
  <c r="AL9" i="3"/>
  <c r="AN9" i="3"/>
  <c r="AK8" i="3"/>
  <c r="AL13" i="3"/>
  <c r="AN13" i="3"/>
  <c r="AL16" i="3"/>
  <c r="AN16" i="3"/>
  <c r="AK9" i="3"/>
  <c r="AM9" i="3"/>
  <c r="AK14" i="3"/>
  <c r="AM14" i="3"/>
  <c r="AL14" i="3"/>
  <c r="AN14" i="3"/>
  <c r="AK13" i="3"/>
  <c r="AM13" i="3"/>
  <c r="C37" i="65"/>
  <c r="C38" i="65"/>
  <c r="H23" i="65"/>
</calcChain>
</file>

<file path=xl/sharedStrings.xml><?xml version="1.0" encoding="utf-8"?>
<sst xmlns="http://schemas.openxmlformats.org/spreadsheetml/2006/main" count="7728" uniqueCount="465">
  <si>
    <t>*** DATA FILES ***</t>
  </si>
  <si>
    <t>Raw data file name(s)</t>
  </si>
  <si>
    <t>Sample ID</t>
  </si>
  <si>
    <t>Sample code</t>
  </si>
  <si>
    <t>Data process ID</t>
  </si>
  <si>
    <t>Analysis date</t>
  </si>
  <si>
    <t>Analysis time</t>
  </si>
  <si>
    <t>Analysis recipe name</t>
  </si>
  <si>
    <t>TraceElement.rdp</t>
  </si>
  <si>
    <t># data points/species</t>
  </si>
  <si>
    <t>*** DATA START ***</t>
  </si>
  <si>
    <t>7Li</t>
  </si>
  <si>
    <t>23Na</t>
  </si>
  <si>
    <t>30Si</t>
  </si>
  <si>
    <t>39K</t>
  </si>
  <si>
    <t>Time [s]</t>
  </si>
  <si>
    <t>I [c/s]</t>
  </si>
  <si>
    <t>*** DATA END ***</t>
  </si>
  <si>
    <t>*** HV CONTROL RESULTS ***</t>
  </si>
  <si>
    <t>Data file name(s)</t>
  </si>
  <si>
    <t>Cycle</t>
  </si>
  <si>
    <t>Specie</t>
  </si>
  <si>
    <t>Offset (V)</t>
  </si>
  <si>
    <t>*** ANALYSIS POSITION ***</t>
  </si>
  <si>
    <t>Shuttle_ID</t>
  </si>
  <si>
    <t>1_hole</t>
  </si>
  <si>
    <t>Preset name</t>
  </si>
  <si>
    <t>Stage coordinates</t>
  </si>
  <si>
    <t>X(um)</t>
  </si>
  <si>
    <t>Y(um)</t>
  </si>
  <si>
    <t>Z(um)</t>
  </si>
  <si>
    <t>Window coordinates</t>
  </si>
  <si>
    <t>Sample coordinates</t>
  </si>
  <si>
    <t>*** ANALYSIS RECIPE ***</t>
  </si>
  <si>
    <t>File name(s)</t>
  </si>
  <si>
    <t>Creation date</t>
  </si>
  <si>
    <t>Creation time</t>
  </si>
  <si>
    <t>*** ACQUISITION PARAMETERS ***</t>
  </si>
  <si>
    <t># of data point/species</t>
  </si>
  <si>
    <t>Total sputtering time (s)</t>
  </si>
  <si>
    <t>Total acquisition time (s)</t>
  </si>
  <si>
    <t>Crater depth measurement</t>
  </si>
  <si>
    <t>No</t>
  </si>
  <si>
    <t xml:space="preserve">   Total depth (nm)</t>
  </si>
  <si>
    <t>Frame number/data point</t>
  </si>
  <si>
    <t>Sputtering for waiting time</t>
  </si>
  <si>
    <t>Yes</t>
  </si>
  <si>
    <t>More stop condition</t>
  </si>
  <si>
    <t xml:space="preserve">   Acquisition max time (s)</t>
  </si>
  <si>
    <t xml:space="preserve">   Ref specie &lt; M &gt;</t>
  </si>
  <si>
    <t xml:space="preserve">   Stop if M becomes </t>
  </si>
  <si>
    <t xml:space="preserve">   than Ref Cps</t>
  </si>
  <si>
    <t xml:space="preserve">   during (s)</t>
  </si>
  <si>
    <t>Pre-sputtering</t>
  </si>
  <si>
    <t xml:space="preserve">   Time (s)</t>
  </si>
  <si>
    <t xml:space="preserve">   Raster (um)</t>
  </si>
  <si>
    <t xml:space="preserve">   Preset beam</t>
  </si>
  <si>
    <t>Reference signal</t>
  </si>
  <si>
    <t xml:space="preserve">   Species</t>
  </si>
  <si>
    <t xml:space="preserve">   Integration time (s)</t>
  </si>
  <si>
    <t xml:space="preserve">   Mass calibration</t>
  </si>
  <si>
    <t xml:space="preserve">   Mode</t>
  </si>
  <si>
    <t>Mass calib monitoring</t>
  </si>
  <si>
    <t xml:space="preserve">   Cycle # for first control</t>
  </si>
  <si>
    <t xml:space="preserve">   Control period (cycles)</t>
  </si>
  <si>
    <t xml:space="preserve">   # data point per peak width</t>
  </si>
  <si>
    <t xml:space="preserve">   Counting time</t>
  </si>
  <si>
    <t xml:space="preserve">   # of mass scans</t>
  </si>
  <si>
    <t>HV sample monitoring</t>
  </si>
  <si>
    <t xml:space="preserve">   Offset min (V)</t>
  </si>
  <si>
    <t xml:space="preserve">   Offset max (V)</t>
  </si>
  <si>
    <t xml:space="preserve">   Offset step (V)</t>
  </si>
  <si>
    <t xml:space="preserve">   Energy pass band (eV)</t>
  </si>
  <si>
    <t xml:space="preserve">   Energy gap (eV)</t>
  </si>
  <si>
    <t>Comments</t>
  </si>
  <si>
    <t>Species         | Mass (amu) | Mass (field) | Detector | WT(s)   | Extra WT(s) | CT(s)   | Offset</t>
  </si>
  <si>
    <t>-------------------------------------------------------------------------------------------------</t>
  </si>
  <si>
    <t>23Na            | 22.990     | 162490       | FC       | 0.831   | 0.000       | 0.994   | 0</t>
  </si>
  <si>
    <t>30Si            | 29.974     | 185398       | EM       | 0.604   | 0.000       | 0.994   | 0</t>
  </si>
  <si>
    <t>39K             | 38.964     | 211123       | FC       | 0.617   | 0.000       | 2.001   | 0</t>
  </si>
  <si>
    <t>*** MAIN ANALYTICAL PARAMETERS (MAP) ***</t>
  </si>
  <si>
    <t>ISF file name</t>
  </si>
  <si>
    <t>1Sept2022_9kV_O2-+.duo</t>
  </si>
  <si>
    <t>Primary ions</t>
  </si>
  <si>
    <t>O-</t>
  </si>
  <si>
    <t>Primary column</t>
  </si>
  <si>
    <t>Non-Floating</t>
  </si>
  <si>
    <t>Impact energy (eV)</t>
  </si>
  <si>
    <t>Secondary ion polarity</t>
  </si>
  <si>
    <t>+</t>
  </si>
  <si>
    <t>Secondary ion energy (V)</t>
  </si>
  <si>
    <t>Electron Gun State</t>
  </si>
  <si>
    <t>On</t>
  </si>
  <si>
    <t>Incidence angle (d)</t>
  </si>
  <si>
    <t>Source HV (V)</t>
  </si>
  <si>
    <t>*** OPTIONAL INSTRUMENTAL PARAMETERS (OIP) ***</t>
  </si>
  <si>
    <t>Prim beam preset</t>
  </si>
  <si>
    <t>Prim beam intensity @t=0 (nA)</t>
  </si>
  <si>
    <t>Prim beam intensity @t=end (nA)</t>
  </si>
  <si>
    <t>Prim beam intensity regulation</t>
  </si>
  <si>
    <t>Ipr sampling</t>
  </si>
  <si>
    <t>Off</t>
  </si>
  <si>
    <t>Primary gate rate (%)</t>
  </si>
  <si>
    <t>Raster size (um)</t>
  </si>
  <si>
    <t>DTOS</t>
  </si>
  <si>
    <t>Max area size (um)</t>
  </si>
  <si>
    <t>Analyzed area size (um)</t>
  </si>
  <si>
    <t>EGate rate (%)</t>
  </si>
  <si>
    <t>Mass resolution</t>
  </si>
  <si>
    <t>Field aperture (um)</t>
  </si>
  <si>
    <t>Contrast aperture (um)</t>
  </si>
  <si>
    <t>Entrance slit (um)</t>
  </si>
  <si>
    <t>Exit slit (um)</t>
  </si>
  <si>
    <t>Energy window (eV)</t>
  </si>
  <si>
    <t>Energy slit offset (eV)</t>
  </si>
  <si>
    <t>PBMF aperture (um)</t>
  </si>
  <si>
    <t>-</t>
  </si>
  <si>
    <t>LPRIM4 aperture (um)</t>
  </si>
  <si>
    <t>Rotation</t>
  </si>
  <si>
    <t>Speed (rpm)</t>
  </si>
  <si>
    <t>*** ION DETECTOR PARAMETERS ***</t>
  </si>
  <si>
    <t>EM yield (%)</t>
  </si>
  <si>
    <t>EM HV (digits)</t>
  </si>
  <si>
    <t>EM discriminator threshold (mV)</t>
  </si>
  <si>
    <t>EM background (c/s)</t>
  </si>
  <si>
    <t>EM dead time (ns)</t>
  </si>
  <si>
    <t>EM PA (digits)</t>
  </si>
  <si>
    <t>Optical gate correction</t>
  </si>
  <si>
    <t>Gate coefficient</t>
  </si>
  <si>
    <t>EM -&gt; FC threshold (c/s)</t>
  </si>
  <si>
    <t>FC -&gt; EM threshold (c/s)</t>
  </si>
  <si>
    <t>*** OTHERS ***</t>
  </si>
  <si>
    <t>Oxygen flooding</t>
  </si>
  <si>
    <t>Analysis chamber press (mbar)</t>
  </si>
  <si>
    <t>Electron gun</t>
  </si>
  <si>
    <t xml:space="preserve">   e-gun HV</t>
  </si>
  <si>
    <t xml:space="preserve">   e-beam current</t>
  </si>
  <si>
    <t>Valve O2 State</t>
  </si>
  <si>
    <t>Recipe file : TraceElement.rdp</t>
  </si>
  <si>
    <t xml:space="preserve">Sample Id : </t>
  </si>
  <si>
    <t>Cycles number : 20</t>
  </si>
  <si>
    <t>Block number : 5</t>
  </si>
  <si>
    <t>Cycle / Block : 4</t>
  </si>
  <si>
    <t>Rejection : 0</t>
  </si>
  <si>
    <t>LinearDrift : Off</t>
  </si>
  <si>
    <t>Species : 7Li</t>
  </si>
  <si>
    <t xml:space="preserve"> 30Si</t>
  </si>
  <si>
    <t>EM</t>
  </si>
  <si>
    <t>Yield : 100 %</t>
  </si>
  <si>
    <t xml:space="preserve">Background (c/s) : 0.00 </t>
  </si>
  <si>
    <t>Deadtime (ns) : 42</t>
  </si>
  <si>
    <t>Species : 23Na</t>
  </si>
  <si>
    <t xml:space="preserve"> 39K</t>
  </si>
  <si>
    <t>FC</t>
  </si>
  <si>
    <t>Offset : 0</t>
  </si>
  <si>
    <t>R0 = ( 7Li ) / ( 30Si )</t>
  </si>
  <si>
    <t>R1 = ( 23Na ) / ( 30Si )</t>
  </si>
  <si>
    <t>R2 = ( 39K ) / ( 30Si )</t>
  </si>
  <si>
    <t>R4 = ( 30Si ) / ( 1.000000 )</t>
  </si>
  <si>
    <t>----------------------------</t>
  </si>
  <si>
    <t>Block to block results</t>
  </si>
  <si>
    <t>Block 1</t>
  </si>
  <si>
    <t xml:space="preserve"> R0</t>
  </si>
  <si>
    <t xml:space="preserve"> R1</t>
  </si>
  <si>
    <t xml:space="preserve"> R2</t>
  </si>
  <si>
    <t xml:space="preserve"> R3</t>
  </si>
  <si>
    <t xml:space="preserve"> R4</t>
  </si>
  <si>
    <t>Mean value</t>
  </si>
  <si>
    <t>Std. dev. (STDE)</t>
  </si>
  <si>
    <t>Std. Err. Mean (%)</t>
  </si>
  <si>
    <t>Poisson (%)</t>
  </si>
  <si>
    <t>Rejected #</t>
  </si>
  <si>
    <t>Integrated mean</t>
  </si>
  <si>
    <t>Block 2</t>
  </si>
  <si>
    <t>Block 3</t>
  </si>
  <si>
    <t>Block 4</t>
  </si>
  <si>
    <t>Block 5</t>
  </si>
  <si>
    <t>Cumulated results over data</t>
  </si>
  <si>
    <t>Over data</t>
  </si>
  <si>
    <t>Cumulated results over block</t>
  </si>
  <si>
    <t>Over block</t>
  </si>
  <si>
    <t>Beginning of statistics header</t>
  </si>
  <si>
    <t>Beginning of Title</t>
  </si>
  <si>
    <t>Beginning of labels</t>
  </si>
  <si>
    <t>( 7Li ) / ( 30Si )</t>
  </si>
  <si>
    <t xml:space="preserve"> ( 23Na ) / ( 30Si )</t>
  </si>
  <si>
    <t xml:space="preserve"> ( 39K ) / ( 30Si )</t>
  </si>
  <si>
    <t xml:space="preserve"> ( 30Si ) / ( 1.000000 )</t>
  </si>
  <si>
    <t>Beginning of data</t>
  </si>
  <si>
    <t>Beginning of units</t>
  </si>
  <si>
    <t>ZZ</t>
  </si>
  <si>
    <t xml:space="preserve"> ZZ</t>
  </si>
  <si>
    <t>Beginning of label_line</t>
  </si>
  <si>
    <t>Block1</t>
  </si>
  <si>
    <t>Block2</t>
  </si>
  <si>
    <t>Block3</t>
  </si>
  <si>
    <t>Block4</t>
  </si>
  <si>
    <t>Block5</t>
  </si>
  <si>
    <t>Beginning of other_label_line</t>
  </si>
  <si>
    <t>Beginning of label_label</t>
  </si>
  <si>
    <t>Block#</t>
  </si>
  <si>
    <t>#</t>
  </si>
  <si>
    <t>End of statistical data</t>
  </si>
  <si>
    <t>Li/Si</t>
  </si>
  <si>
    <t>SD</t>
  </si>
  <si>
    <t>SE (%)</t>
  </si>
  <si>
    <t>PE &amp;)</t>
  </si>
  <si>
    <t>Rej Ratio</t>
  </si>
  <si>
    <t>Int Ratio</t>
  </si>
  <si>
    <t>K/Si</t>
  </si>
  <si>
    <t>Si cps</t>
  </si>
  <si>
    <t>K (ug/g)</t>
  </si>
  <si>
    <t>Ti (ug/g)</t>
  </si>
  <si>
    <t>Na (ug/g)</t>
  </si>
  <si>
    <t>Li (ug/g)</t>
  </si>
  <si>
    <t>SiO2 %</t>
  </si>
  <si>
    <t>Li/Si SD</t>
  </si>
  <si>
    <t>K/Si SD</t>
  </si>
  <si>
    <t>23Na            | 22.990     | 162491       | FC       | 0.831   | 0.000       | 0.994   | 0</t>
  </si>
  <si>
    <t>30Si            | 29.974     | 185399       | EM       | 0.604   | 0.000       | 0.994   | 0</t>
  </si>
  <si>
    <t>39K             | 38.964     | 211125       | FC       | 0.617   | 0.000       | 2.001   | 0</t>
  </si>
  <si>
    <t>NIST 610_02</t>
  </si>
  <si>
    <t>NIST614_01.dp</t>
  </si>
  <si>
    <t>47Ti</t>
  </si>
  <si>
    <t>*** MEASUREMENT CONDITIONS, NIST614_01.dp ***:</t>
  </si>
  <si>
    <t>7Li             | 7.016      | 89716        | EM       | 1.133   | 0.000       | 0.994   | 0</t>
  </si>
  <si>
    <t>39K             | 38.964     | 211124       | FC       | 0.617   | 0.000       | 2.001   | 0</t>
  </si>
  <si>
    <t>47Ti            | 46.952     | 231540       | EM       | 0.592   | 0.000       | 0.994   | 0</t>
  </si>
  <si>
    <t>Analysis file : D:\Cameca IMS Data\USERS\Visitors\Arka Roy\4 October2022\NIST614_01.dp</t>
  </si>
  <si>
    <t>Date : 10/04/2022, 10:10</t>
  </si>
  <si>
    <t>R3 = ( 30Si ) / ( 1.000000 )</t>
  </si>
  <si>
    <t>5 4</t>
  </si>
  <si>
    <t>D:\Cameca IMS Data\USERS\Visitors\Arka Roy\4 October2022\NIST614_01.dp</t>
  </si>
  <si>
    <t>GSE_01.dp</t>
  </si>
  <si>
    <t>*** MEASUREMENT CONDITIONS, GSE_01.dp ***:</t>
  </si>
  <si>
    <t>23Na            | 22.990     | 162489       | FC       | 0.831   | 0.000       | 0.994   | 0</t>
  </si>
  <si>
    <t>39K             | 38.964     | 211126       | FC       | 0.617   | 0.000       | 2.001   | 0</t>
  </si>
  <si>
    <t>47Ti            | 46.952     | 231482       | EM       | 0.592   | 0.000       | 0.994   | 0</t>
  </si>
  <si>
    <t>Analysis file : D:\Cameca IMS Data\USERS\Visitors\Arka Roy\4 October2022\GSE_01.dp</t>
  </si>
  <si>
    <t>Date : 10/04/2022, 10:20</t>
  </si>
  <si>
    <t>D:\Cameca IMS Data\USERS\Visitors\Arka Roy\4 October2022\GSE_01.dp</t>
  </si>
  <si>
    <t>NIST 612_02</t>
  </si>
  <si>
    <t>NIST 614_01</t>
  </si>
  <si>
    <t>GSE_01</t>
  </si>
  <si>
    <t>GSE_02</t>
  </si>
  <si>
    <t>Block number : 4</t>
  </si>
  <si>
    <t>Cycle / Block : 5</t>
  </si>
  <si>
    <t xml:space="preserve"> 47Ti</t>
  </si>
  <si>
    <t>R3 = ( 47Ti ) / ( 30Si )</t>
  </si>
  <si>
    <t>4 5</t>
  </si>
  <si>
    <t xml:space="preserve"> ( 47Ti ) / ( 30Si )</t>
  </si>
  <si>
    <t>NIST620_01.dp</t>
  </si>
  <si>
    <t>*** MEASUREMENT CONDITIONS, NIST620_01.dp ***:</t>
  </si>
  <si>
    <t>39K             | 38.964     | 211122       | FC       | 0.617   | 0.000       | 2.001   | 0</t>
  </si>
  <si>
    <t>47Ti            | 46.952     | 231484       | EM       | 0.592   | 0.000       | 0.994   | 0</t>
  </si>
  <si>
    <t>Analysis file : D:\Cameca IMS Data\USERS\Visitors\Arka Roy\4 October2022\NIST620_01.dp</t>
  </si>
  <si>
    <t>Date : 10/04/2022, 10:31</t>
  </si>
  <si>
    <t>D:\Cameca IMS Data\USERS\Visitors\Arka Roy\4 October2022\NIST620_01.dp</t>
  </si>
  <si>
    <t>NIST 620_01</t>
  </si>
  <si>
    <t>NIST610_02.dp</t>
  </si>
  <si>
    <t>*** MEASUREMENT CONDITIONS, NIST610_02.dp ***:</t>
  </si>
  <si>
    <t>47Ti            | 46.952     | 231483       | EM       | 0.592   | 0.000       | 0.994   | 0</t>
  </si>
  <si>
    <t>Analysis file : D:\Cameca IMS Data\USERS\Visitors\Arka Roy\4 October2022\NIST610_02.dp</t>
  </si>
  <si>
    <t>Date : 10/04/2022, 10:42</t>
  </si>
  <si>
    <t>D:\Cameca IMS Data\USERS\Visitors\Arka Roy\4 October2022\NIST610_02.dp</t>
  </si>
  <si>
    <t>NIST 610_03</t>
  </si>
  <si>
    <t>Li ppm</t>
  </si>
  <si>
    <t>Na ppm</t>
  </si>
  <si>
    <t>K ppm</t>
  </si>
  <si>
    <t>Ti ppm</t>
  </si>
  <si>
    <t>Li/Si * SiO2</t>
  </si>
  <si>
    <t>Na/Si * SiO2</t>
  </si>
  <si>
    <t>K/Si * SiO2</t>
  </si>
  <si>
    <t>Ti/Si * SiO2</t>
  </si>
  <si>
    <t>NIST612_02.dp</t>
  </si>
  <si>
    <t>*** MEASUREMENT CONDITIONS, NIST612_02.dp ***:</t>
  </si>
  <si>
    <t>30Si            | 29.974     | 185397       | EM       | 0.604   | 0.000       | 0.994   | 0</t>
  </si>
  <si>
    <t>Analysis file : D:\Cameca IMS Data\USERS\Visitors\Arka Roy\4 October2022\NIST612_02.dp</t>
  </si>
  <si>
    <t>Date : 10/04/2022, 11:04</t>
  </si>
  <si>
    <t>D:\Cameca IMS Data\USERS\Visitors\Arka Roy\4 October2022\NIST612_02.dp</t>
  </si>
  <si>
    <t>NIST 614_02</t>
  </si>
  <si>
    <t>NIST614_02.dp</t>
  </si>
  <si>
    <t>*** MEASUREMENT CONDITIONS, NIST614_02.dp ***:</t>
  </si>
  <si>
    <t>23Na            | 22.990     | 162488       | FC       | 0.831   | 0.000       | 0.994   | 0</t>
  </si>
  <si>
    <t>Analysis file : D:\Cameca IMS Data\USERS\Visitors\Arka Roy\4 October2022\NIST614_02.dp</t>
  </si>
  <si>
    <t>Date : 10/04/2022, 11:18</t>
  </si>
  <si>
    <t>D:\Cameca IMS Data\USERS\Visitors\Arka Roy\4 October2022\NIST614_02.dp</t>
  </si>
  <si>
    <t>GSE_02.dp</t>
  </si>
  <si>
    <t>*** MEASUREMENT CONDITIONS, GSE_02.dp ***:</t>
  </si>
  <si>
    <t>Analysis file : D:\Cameca IMS Data\USERS\Visitors\Arka Roy\4 October2022\GSE_02.dp</t>
  </si>
  <si>
    <t>Date : 10/04/2022, 11:31</t>
  </si>
  <si>
    <t>D:\Cameca IMS Data\USERS\Visitors\Arka Roy\4 October2022\GSE_02.dp</t>
  </si>
  <si>
    <t>NIST610_03.dp</t>
  </si>
  <si>
    <t>*** MEASUREMENT CONDITIONS, NIST610_03.dp ***:</t>
  </si>
  <si>
    <t>39K             | 38.964     | 211121       | FC       | 0.617   | 0.000       | 2.001   | 0</t>
  </si>
  <si>
    <t>Analysis file : D:\Cameca IMS Data\USERS\Visitors\Arka Roy\4 October2022\NIST610_03.dp</t>
  </si>
  <si>
    <t>Date : 10/04/2022, 11:46</t>
  </si>
  <si>
    <t>D:\Cameca IMS Data\USERS\Visitors\Arka Roy\4 October2022\NIST610_03.dp</t>
  </si>
  <si>
    <t>Miyakejima_grain_06_core.dp</t>
  </si>
  <si>
    <t>*** MEASUREMENT CONDITIONS, Miyakejima_grain_06_core.dp ***:</t>
  </si>
  <si>
    <t>Analysis file : D:\Cameca IMS Data\USERS\Visitors\Arka Roy\4 October2022\Miyakejima_grain_06_core.dp</t>
  </si>
  <si>
    <t>Date : 10/04/2022, 13:25</t>
  </si>
  <si>
    <t>D:\Cameca IMS Data\USERS\Visitors\Arka Roy\4 October2022\Miyakejima_grain_06_core.dp</t>
  </si>
  <si>
    <t>7Li             | 7.016      | 89717        | EM       | 1.133   | 0.000       | 0.994   | 0</t>
  </si>
  <si>
    <t>23Na            | 22.990     | 162486       | FC       | 0.831   | 0.000       | 0.994   | 0</t>
  </si>
  <si>
    <t>Date : 10/04/2022, 13:41</t>
  </si>
  <si>
    <t>Analysis file : D:\Cameca IMS Data\USERS\Visitors\Arka Roy\4 October2022\Miyakejima_grain_02_core.dp</t>
  </si>
  <si>
    <t>Miyakejima_grain_02_core.dp</t>
  </si>
  <si>
    <t>Date : 10/04/2022, 14:03</t>
  </si>
  <si>
    <t>D:\Cameca IMS Data\USERS\Visitors\Arka Roy\4 October2022\Miyakejima_grain_02_core.dp</t>
  </si>
  <si>
    <t>*** MEASUREMENT CONDITIONS, Miyakejima_grain_02_core.dp ***:</t>
  </si>
  <si>
    <t>7Li             | 7.016      | 89715        | EM       | 1.133   | 0.000       | 0.994   | 0</t>
  </si>
  <si>
    <t>Miyakejima_grain_02_rim (L).dp</t>
  </si>
  <si>
    <t>*** MEASUREMENT CONDITIONS, Miyakejima_grain_02_rim (L).dp ***:</t>
  </si>
  <si>
    <t>Analysis file : D:\Cameca IMS Data\USERS\Visitors\Arka Roy\4 October2022\Miyakejima_grain_02_rim (L).dp</t>
  </si>
  <si>
    <t>Date : 10/04/2022, 14:32</t>
  </si>
  <si>
    <t>D:\Cameca IMS Data\USERS\Visitors\Arka Roy\4 October2022\Miyakejima_grain_02_rim (L).dp</t>
  </si>
  <si>
    <t>Miyakejima_grain_01_core.dp</t>
  </si>
  <si>
    <t>*** MEASUREMENT CONDITIONS, Miyakejima_grain_01_core.dp ***:</t>
  </si>
  <si>
    <t>7Li             | 7.016      | 89714        | EM       | 1.133   | 0.000       | 0.994   | 0</t>
  </si>
  <si>
    <t>23Na            | 22.990     | 162485       | FC       | 0.831   | 0.000       | 0.994   | 0</t>
  </si>
  <si>
    <t>47Ti            | 46.952     | 231481       | EM       | 0.592   | 0.000       | 0.994   | 0</t>
  </si>
  <si>
    <t>Analysis file : D:\Cameca IMS Data\USERS\Visitors\Arka Roy\4 October2022\Miyakejima_grain_01_core.dp</t>
  </si>
  <si>
    <t>Date : 10/04/2022, 14:53</t>
  </si>
  <si>
    <t>D:\Cameca IMS Data\USERS\Visitors\Arka Roy\4 October2022\Miyakejima_grain_01_core.dp</t>
  </si>
  <si>
    <t>30Si            | 29.974     | 185396       | EM       | 0.604   | 0.000       | 0.994   | 0</t>
  </si>
  <si>
    <t>Date : 10/04/2022, 15:14</t>
  </si>
  <si>
    <t>Miyakejima_grain_05_core.dp</t>
  </si>
  <si>
    <t>*** MEASUREMENT CONDITIONS, Miyakejima_grain_05_core.dp ***:</t>
  </si>
  <si>
    <t>Analysis file : D:\Cameca IMS Data\USERS\Visitors\Arka Roy\4 October2022\Miyakejima_grain_05_core.dp</t>
  </si>
  <si>
    <t>Date : 10/04/2022, 15:34</t>
  </si>
  <si>
    <t>D:\Cameca IMS Data\USERS\Visitors\Arka Roy\4 October2022\Miyakejima_grain_05_core.dp</t>
  </si>
  <si>
    <t>39K             | 38.964     | 211120       | FC       | 0.617   | 0.000       | 2.001   | 0</t>
  </si>
  <si>
    <t>47Ti            | 46.952     | 231480       | EM       | 0.592   | 0.000       | 0.994   | 0</t>
  </si>
  <si>
    <t>Date : 10/04/2022, 15:46</t>
  </si>
  <si>
    <t>Miyakejima G06 core</t>
  </si>
  <si>
    <t>Miyakejima G06 rim (L)</t>
  </si>
  <si>
    <t>Miyakejima G02 core</t>
  </si>
  <si>
    <t>Miyakejima G02 rim (L)</t>
  </si>
  <si>
    <t>Miyakejima G01 core</t>
  </si>
  <si>
    <t>Miyakejima G01 rim (R)</t>
  </si>
  <si>
    <t>Miyakejima G05 core</t>
  </si>
  <si>
    <t>Miyakejima G05 rim (R)</t>
  </si>
  <si>
    <t>Miyakejima G03 core</t>
  </si>
  <si>
    <t>Miyakejima G03 rim (top)</t>
  </si>
  <si>
    <t>Miyakejima_grain_03_core.dp</t>
  </si>
  <si>
    <t>*** MEASUREMENT CONDITIONS, Miyakejima_grain_03_core.dp ***:</t>
  </si>
  <si>
    <t>23Na            | 22.990     | 162484       | FC       | 0.831   | 0.000       | 0.994   | 0</t>
  </si>
  <si>
    <t>Analysis file : D:\Cameca IMS Data\USERS\Visitors\Arka Roy\4 October2022\Miyakejima_grain_03_core.dp</t>
  </si>
  <si>
    <t>Date : 10/04/2022, 16:01</t>
  </si>
  <si>
    <t>D:\Cameca IMS Data\USERS\Visitors\Arka Roy\4 October2022\Miyakejima_grain_03_core.dp</t>
  </si>
  <si>
    <t>47Ti            | 46.952     | 231479       | EM       | 0.592   | 0.000       | 0.994   | 0</t>
  </si>
  <si>
    <t>Date : 10/04/2022, 16:15</t>
  </si>
  <si>
    <t>Miyakejima G04 core</t>
  </si>
  <si>
    <t>Miyakejima G04 rim (L)</t>
  </si>
  <si>
    <t>Miyakejima G07 core</t>
  </si>
  <si>
    <t>Miyakejima_grain_04_core.dp</t>
  </si>
  <si>
    <t>*** MEASUREMENT CONDITIONS, Miyakejima_grain_04_core.dp ***:</t>
  </si>
  <si>
    <t>Analysis file : D:\Cameca IMS Data\USERS\Visitors\Arka Roy\4 October2022\Miyakejima_grain_04_core.dp</t>
  </si>
  <si>
    <t>Date : 10/04/2022, 16:32</t>
  </si>
  <si>
    <t>D:\Cameca IMS Data\USERS\Visitors\Arka Roy\4 October2022\Miyakejima_grain_04_core.dp</t>
  </si>
  <si>
    <t>7Li             | 7.016      | 89713        | EM       | 1.133   | 0.000       | 0.994   | 0</t>
  </si>
  <si>
    <t>Date : 10/04/2022, 16:45</t>
  </si>
  <si>
    <t>Miyakejima_grain_07_core.dp</t>
  </si>
  <si>
    <t>*** MEASUREMENT CONDITIONS, Miyakejima_grain_07_core.dp ***:</t>
  </si>
  <si>
    <t>Analysis file : D:\Cameca IMS Data\USERS\Visitors\Arka Roy\4 October2022\Miyakejima_grain_07_core.dp</t>
  </si>
  <si>
    <t>Date : 10/04/2022, 16:58</t>
  </si>
  <si>
    <t>D:\Cameca IMS Data\USERS\Visitors\Arka Roy\4 October2022\Miyakejima_grain_07_core.dp</t>
  </si>
  <si>
    <t>Miyakejima G07 rim (top)</t>
  </si>
  <si>
    <t>Miyakejima_grain_07_rim (top).dp</t>
  </si>
  <si>
    <t>*** MEASUREMENT CONDITIONS, Miyakejima_grain_07_rim (top).dp ***:</t>
  </si>
  <si>
    <t>Analysis file : D:\Cameca IMS Data\USERS\Visitors\Arka Roy\4 October2022\Miyakejima_grain_07_rim (top).dp</t>
  </si>
  <si>
    <t>Date : 10/04/2022, 17:11</t>
  </si>
  <si>
    <t>D:\Cameca IMS Data\USERS\Visitors\Arka Roy\4 October2022\Miyakejima_grain_07_rim (top).dp</t>
  </si>
  <si>
    <t>Average</t>
  </si>
  <si>
    <t>MG-1</t>
  </si>
  <si>
    <t>MG-2</t>
  </si>
  <si>
    <t>MG-3</t>
  </si>
  <si>
    <t>MG-4</t>
  </si>
  <si>
    <t>MG-5</t>
  </si>
  <si>
    <t>MG-6</t>
  </si>
  <si>
    <t>MG-7</t>
  </si>
  <si>
    <t>STDEV</t>
  </si>
  <si>
    <t>Rim</t>
  </si>
  <si>
    <t>Core</t>
  </si>
  <si>
    <t>MG1</t>
  </si>
  <si>
    <t>MG2</t>
  </si>
  <si>
    <t>MG3</t>
  </si>
  <si>
    <t>MG4</t>
  </si>
  <si>
    <t>MG5</t>
  </si>
  <si>
    <t>MG6</t>
  </si>
  <si>
    <t>MG7</t>
  </si>
  <si>
    <t>Ti core</t>
  </si>
  <si>
    <t>Ti rim</t>
  </si>
  <si>
    <t>Na SD ppm</t>
  </si>
  <si>
    <t>Slope</t>
  </si>
  <si>
    <t>Reported values</t>
  </si>
  <si>
    <t>Li ppm SD</t>
  </si>
  <si>
    <t>Na ppm SD</t>
  </si>
  <si>
    <t>K ppm SD</t>
  </si>
  <si>
    <t>Ti ppm SD</t>
  </si>
  <si>
    <t>MG-1 core</t>
  </si>
  <si>
    <t>MG-2 core</t>
  </si>
  <si>
    <t>MG-3 core</t>
  </si>
  <si>
    <t>MG-4 core</t>
  </si>
  <si>
    <t>MG-5 core</t>
  </si>
  <si>
    <t>MG-6 core</t>
  </si>
  <si>
    <t>MG-7 core</t>
  </si>
  <si>
    <t>MG-2 rim (L)</t>
  </si>
  <si>
    <t>MG-7 rim (L)</t>
  </si>
  <si>
    <t>7_Li/30_Si SD * SiO2</t>
  </si>
  <si>
    <t>Standard</t>
  </si>
  <si>
    <t>Sample</t>
  </si>
  <si>
    <t>23_Na/30_Si SD * SiO2</t>
  </si>
  <si>
    <t>39_K/30_Si SD * SiO2</t>
  </si>
  <si>
    <t>47_Ti/30_Si SD * SiO2</t>
  </si>
  <si>
    <t>7_Li/30_Si * SiO2</t>
  </si>
  <si>
    <t>23_Na/30_Si * SiO2</t>
  </si>
  <si>
    <t>39_K/30_Si * SiO2</t>
  </si>
  <si>
    <t>47_Ti/30_Si * SiO2</t>
  </si>
  <si>
    <t>7_Li/30_Si</t>
  </si>
  <si>
    <t>7_Li/30_Si SD</t>
  </si>
  <si>
    <t>23_Na/30_Si</t>
  </si>
  <si>
    <t>23_Na/30_Si SD</t>
  </si>
  <si>
    <t>39_K/30_Si</t>
  </si>
  <si>
    <t>39_K/30_Si SD</t>
  </si>
  <si>
    <t>47_Ti/30_Si</t>
  </si>
  <si>
    <t>47_Ti/30_Si SD</t>
  </si>
  <si>
    <t>30_Si cps</t>
  </si>
  <si>
    <t>Callibration done with:</t>
  </si>
  <si>
    <t>GSE + NIST glasses</t>
  </si>
  <si>
    <t>GSE glasses only</t>
  </si>
  <si>
    <t>Callibration against:</t>
  </si>
  <si>
    <t>GSE standards are marked in red</t>
  </si>
  <si>
    <t>NIST standards are marked in blue</t>
  </si>
  <si>
    <t>Miyakejima G05 rim (L)</t>
  </si>
  <si>
    <t>Miyakejima G01 rim (L)</t>
  </si>
  <si>
    <t>Miyakejima G04 rim (R)</t>
  </si>
  <si>
    <t>Miyakejima G06 rim (top)</t>
  </si>
  <si>
    <t>Miyakejima G03 rim (R)</t>
  </si>
  <si>
    <t>MG-5 rim (L)</t>
  </si>
  <si>
    <t>MG-4 rim (R)</t>
  </si>
  <si>
    <t>MG-3 rim (R)</t>
  </si>
  <si>
    <t>MG-6 rim (T)</t>
  </si>
  <si>
    <t>MG-1 rim (L)</t>
  </si>
  <si>
    <t>Miyakejima_grain_01_rim (L).dp</t>
  </si>
  <si>
    <t>*** MEASUREMENT CONDITIONS, Miyakejima_grain_01_rim (L).dp ***:</t>
  </si>
  <si>
    <t>Analysis file : D:\Cameca IMS Data\USERS\Visitors\Arka Roy\4 October2022\Miyakejima_grain_01_rim (L).dp</t>
  </si>
  <si>
    <t>D:\Cameca IMS Data\USERS\Visitors\Arka Roy\4 October2022\Miyakejima_grain_01_rim (L).dp</t>
  </si>
  <si>
    <t>Analysis file : D:\Cameca IMS Data\USERS\Visitors\Arka Roy\4 October2022\Miyakejima_grain_04_rim (R).dp</t>
  </si>
  <si>
    <t>Miyakejima_grain_04_rim (R).dp</t>
  </si>
  <si>
    <t>D:\Cameca IMS Data\USERS\Visitors\Arka Roy\4 October2022\Miyakejima_grain_04_rim (R).dp</t>
  </si>
  <si>
    <t>*** MEASUREMENT CONDITIONS, Miyakejima_grain_04_rim (R).dp ***:</t>
  </si>
  <si>
    <t>Analysis file : D:\Cameca IMS Data\USERS\Visitors\Arka Roy\4 October2022\Miyakejima_grain_06_rim (top).dp</t>
  </si>
  <si>
    <t>Miyakejima_grain_06_rim (top).dp</t>
  </si>
  <si>
    <t>D:\Cameca IMS Data\USERS\Visitors\Arka Roy\4 October2022\Miyakejima_grain_06_rim (top).dp</t>
  </si>
  <si>
    <t>*** MEASUREMENT CONDITIONS, Miyakejima_grain_06_rim (top).dp ***:</t>
  </si>
  <si>
    <t>Analysis file : D:\Cameca IMS Data\USERS\Visitors\Arka Roy\4 October2022\Miyakejima_grain_03_rim(R).dp</t>
  </si>
  <si>
    <t>Miyakejima_grain_03_rim(R).dp</t>
  </si>
  <si>
    <t>D:\Cameca IMS Data\USERS\Visitors\Arka Roy\4 October2022\Miyakejima_grain_03_rim(R).dp</t>
  </si>
  <si>
    <t>*** MEASUREMENT CONDITIONS, Miyakejima_grain_03_rim(R).dp ***:</t>
  </si>
  <si>
    <t>Analysis file : D:\Cameca IMS Data\USERS\Visitors\Arka Roy\4 October2022\Miyakejima_grain_05_rim (L).dp</t>
  </si>
  <si>
    <t>Miyakejima_grain_05_rim (L).dp</t>
  </si>
  <si>
    <t>D:\Cameca IMS Data\USERS\Visitors\Arka Roy\4 October2022\Miyakejima_grain_05_rim (L).dp</t>
  </si>
  <si>
    <t>*** MEASUREMENT CONDITIONS, Miyakejima_grain_05_rim (L).dp ***: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</si>
</sst>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3">
    <xf numFmtId="0" fontId="0" fillId="0" borderId="0" xfId="0"/>
    <xf numFmtId="14" fontId="0" fillId="0" borderId="0" xfId="0" applyNumberFormat="1"/>
    <xf numFmtId="20" fontId="0" fillId="0" borderId="0" xfId="0" applyNumberFormat="1"/>
    <xf numFmtId="1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9" fontId="21" fillId="0" borderId="0" xfId="1" applyFont="1" applyFill="1"/>
    <xf numFmtId="0" fontId="20" fillId="0" borderId="0" xfId="0" applyFont="1"/>
    <xf numFmtId="0" fontId="1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6" fillId="0" borderId="0" xfId="0" applyFont="1"/>
    <xf numFmtId="166" fontId="21" fillId="0" borderId="0" xfId="0" applyNumberFormat="1" applyFont="1"/>
    <xf numFmtId="164" fontId="21" fillId="0" borderId="0" xfId="0" applyNumberFormat="1" applyFont="1"/>
    <xf numFmtId="0" fontId="21" fillId="0" borderId="0" xfId="0" applyFont="1"/>
    <xf numFmtId="0" fontId="0" fillId="0" borderId="12" xfId="0" applyBorder="1"/>
    <xf numFmtId="0" fontId="0" fillId="0" borderId="15" xfId="0" applyBorder="1"/>
    <xf numFmtId="0" fontId="20" fillId="0" borderId="16" xfId="0" applyFont="1" applyBorder="1"/>
    <xf numFmtId="0" fontId="0" fillId="0" borderId="16" xfId="0" applyBorder="1"/>
    <xf numFmtId="164" fontId="0" fillId="0" borderId="15" xfId="0" applyNumberFormat="1" applyBorder="1"/>
    <xf numFmtId="165" fontId="0" fillId="0" borderId="16" xfId="0" applyNumberFormat="1" applyBorder="1"/>
    <xf numFmtId="166" fontId="21" fillId="0" borderId="16" xfId="0" applyNumberFormat="1" applyFont="1" applyBorder="1"/>
    <xf numFmtId="9" fontId="21" fillId="0" borderId="16" xfId="1" applyFont="1" applyFill="1" applyBorder="1"/>
    <xf numFmtId="0" fontId="21" fillId="0" borderId="16" xfId="0" applyFont="1" applyBorder="1" applyAlignment="1">
      <alignment horizontal="center"/>
    </xf>
    <xf numFmtId="0" fontId="16" fillId="0" borderId="16" xfId="0" applyFont="1" applyBorder="1"/>
    <xf numFmtId="164" fontId="21" fillId="0" borderId="16" xfId="0" applyNumberFormat="1" applyFont="1" applyBorder="1"/>
    <xf numFmtId="0" fontId="21" fillId="0" borderId="16" xfId="0" applyFont="1" applyBorder="1"/>
    <xf numFmtId="165" fontId="0" fillId="0" borderId="15" xfId="0" applyNumberFormat="1" applyBorder="1"/>
    <xf numFmtId="0" fontId="0" fillId="0" borderId="13" xfId="0" applyBorder="1"/>
    <xf numFmtId="0" fontId="0" fillId="0" borderId="14" xfId="0" applyBorder="1"/>
    <xf numFmtId="166" fontId="0" fillId="0" borderId="15" xfId="0" applyNumberFormat="1" applyBorder="1"/>
    <xf numFmtId="166" fontId="0" fillId="0" borderId="16" xfId="0" applyNumberFormat="1" applyBorder="1"/>
    <xf numFmtId="0" fontId="22" fillId="0" borderId="15" xfId="0" applyFont="1" applyBorder="1"/>
    <xf numFmtId="165" fontId="22" fillId="0" borderId="0" xfId="0" applyNumberFormat="1" applyFont="1"/>
    <xf numFmtId="165" fontId="23" fillId="0" borderId="16" xfId="0" applyNumberFormat="1" applyFont="1" applyBorder="1"/>
    <xf numFmtId="0" fontId="14" fillId="0" borderId="15" xfId="0" applyFont="1" applyBorder="1"/>
    <xf numFmtId="0" fontId="24" fillId="0" borderId="15" xfId="0" applyFont="1" applyBorder="1"/>
    <xf numFmtId="11" fontId="0" fillId="0" borderId="16" xfId="0" applyNumberFormat="1" applyBorder="1"/>
    <xf numFmtId="165" fontId="0" fillId="0" borderId="0" xfId="0" applyNumberForma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9" fillId="0" borderId="16" xfId="0" applyFont="1" applyBorder="1" applyAlignment="1">
      <alignment horizontal="right"/>
    </xf>
    <xf numFmtId="0" fontId="16" fillId="0" borderId="11" xfId="0" applyFont="1" applyBorder="1" applyAlignment="1">
      <alignment horizontal="center"/>
    </xf>
    <xf numFmtId="0" fontId="0" fillId="0" borderId="19" xfId="0" applyBorder="1"/>
    <xf numFmtId="0" fontId="16" fillId="0" borderId="11" xfId="0" applyFont="1" applyBorder="1"/>
    <xf numFmtId="0" fontId="16" fillId="0" borderId="20" xfId="0" applyFont="1" applyBorder="1"/>
    <xf numFmtId="0" fontId="16" fillId="0" borderId="19" xfId="0" applyFont="1" applyBorder="1"/>
    <xf numFmtId="0" fontId="0" fillId="0" borderId="11" xfId="0" applyBorder="1"/>
    <xf numFmtId="0" fontId="0" fillId="0" borderId="16" xfId="0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11" fontId="0" fillId="0" borderId="15" xfId="0" applyNumberFormat="1" applyBorder="1"/>
    <xf numFmtId="9" fontId="0" fillId="0" borderId="0" xfId="1" applyFont="1" applyBorder="1"/>
    <xf numFmtId="0" fontId="0" fillId="0" borderId="20" xfId="0" applyBorder="1"/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6" xfId="0" applyNumberFormat="1" applyBorder="1" applyAlignment="1">
      <alignment horizontal="center"/>
    </xf>
    <xf numFmtId="0" fontId="21" fillId="0" borderId="0" xfId="0" applyFont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6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0" xfId="0" applyBorder="1"/>
    <xf numFmtId="165" fontId="0" fillId="0" borderId="0" xfId="0" applyNumberFormat="1" applyBorder="1" applyAlignment="1">
      <alignment horizontal="center"/>
    </xf>
    <xf numFmtId="11" fontId="0" fillId="0" borderId="0" xfId="0" applyNumberFormat="1" applyBorder="1"/>
    <xf numFmtId="164" fontId="0" fillId="0" borderId="0" xfId="0" applyNumberFormat="1" applyBorder="1"/>
    <xf numFmtId="2" fontId="0" fillId="0" borderId="0" xfId="0" applyNumberFormat="1" applyBorder="1"/>
    <xf numFmtId="2" fontId="0" fillId="0" borderId="0" xfId="0" applyNumberFormat="1" applyBorder="1" applyAlignment="1">
      <alignment horizontal="center"/>
    </xf>
    <xf numFmtId="166" fontId="0" fillId="0" borderId="0" xfId="0" applyNumberFormat="1" applyBorder="1"/>
    <xf numFmtId="165" fontId="0" fillId="0" borderId="0" xfId="0" applyNumberFormat="1" applyBorder="1"/>
    <xf numFmtId="0" fontId="20" fillId="0" borderId="0" xfId="0" applyFont="1" applyBorder="1"/>
    <xf numFmtId="0" fontId="0" fillId="0" borderId="21" xfId="0" applyBorder="1"/>
    <xf numFmtId="2" fontId="0" fillId="0" borderId="15" xfId="0" applyNumberFormat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Ti (ppm) reported versus </a:t>
            </a:r>
            <a:r>
              <a:rPr lang="en-US" sz="1600" baseline="30000">
                <a:solidFill>
                  <a:schemeClr val="tx1"/>
                </a:solidFill>
              </a:rPr>
              <a:t>47</a:t>
            </a:r>
            <a:r>
              <a:rPr lang="en-US" sz="1600">
                <a:solidFill>
                  <a:schemeClr val="tx1"/>
                </a:solidFill>
              </a:rPr>
              <a:t>Ti/</a:t>
            </a:r>
            <a:r>
              <a:rPr lang="en-US" sz="1600" baseline="30000">
                <a:solidFill>
                  <a:schemeClr val="tx1"/>
                </a:solidFill>
              </a:rPr>
              <a:t>30</a:t>
            </a:r>
            <a:r>
              <a:rPr lang="en-US" sz="1600">
                <a:solidFill>
                  <a:schemeClr val="tx1"/>
                </a:solidFill>
              </a:rPr>
              <a:t>Si 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432-A441-A623-48902205E1CC}"/>
              </c:ext>
            </c:extLst>
          </c:dPt>
          <c:dPt>
            <c:idx val="1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432-A441-A623-48902205E1CC}"/>
              </c:ext>
            </c:extLst>
          </c:dPt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45636644863753467"/>
                  <c:y val="-2.025338885443430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</a:t>
                    </a:r>
                    <a:r>
                      <a:rPr lang="en-US" sz="1600" b="1" i="1" baseline="0">
                        <a:solidFill>
                          <a:schemeClr val="accent5"/>
                        </a:solidFill>
                      </a:rPr>
                      <a:t>721.3</a:t>
                    </a:r>
                    <a:r>
                      <a:rPr lang="en-US" sz="1600" baseline="0"/>
                      <a:t>x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0.9921</a:t>
                    </a:r>
                  </a:p>
                  <a:p>
                    <a:pPr>
                      <a:defRPr sz="1600"/>
                    </a:pPr>
                    <a:r>
                      <a:rPr lang="en-US" sz="1600" baseline="0"/>
                      <a:t>GSE + NIST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Summary!$W$8:$W$16</c:f>
              <c:numCache>
                <c:formatCode>0.00</c:formatCode>
                <c:ptCount val="9"/>
                <c:pt idx="0">
                  <c:v>0.542018161</c:v>
                </c:pt>
                <c:pt idx="1">
                  <c:v>0.53073882299999997</c:v>
                </c:pt>
                <c:pt idx="4">
                  <c:v>0.13975007351999999</c:v>
                </c:pt>
                <c:pt idx="5">
                  <c:v>0.66732313399999998</c:v>
                </c:pt>
                <c:pt idx="6">
                  <c:v>5.9357233459999999E-2</c:v>
                </c:pt>
                <c:pt idx="7" formatCode="0.000">
                  <c:v>4.0964912799999996E-3</c:v>
                </c:pt>
                <c:pt idx="8">
                  <c:v>0.68263176320000007</c:v>
                </c:pt>
              </c:numCache>
            </c:numRef>
          </c:xVal>
          <c:yVal>
            <c:numRef>
              <c:f>Summary!$D$8:$D$16</c:f>
              <c:numCache>
                <c:formatCode>General</c:formatCode>
                <c:ptCount val="9"/>
                <c:pt idx="0">
                  <c:v>430</c:v>
                </c:pt>
                <c:pt idx="1">
                  <c:v>430</c:v>
                </c:pt>
                <c:pt idx="3" formatCode="0.0">
                  <c:v>3.61</c:v>
                </c:pt>
                <c:pt idx="4">
                  <c:v>107</c:v>
                </c:pt>
                <c:pt idx="5">
                  <c:v>452</c:v>
                </c:pt>
                <c:pt idx="6">
                  <c:v>44</c:v>
                </c:pt>
                <c:pt idx="7" formatCode="0.0">
                  <c:v>3.61</c:v>
                </c:pt>
                <c:pt idx="8">
                  <c:v>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D9-4960-B233-CFAB632A9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47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Ti/</a:t>
                </a: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Si </a:t>
                </a:r>
                <a:r>
                  <a:rPr lang="en-US" sz="1600">
                    <a:solidFill>
                      <a:schemeClr val="tx1"/>
                    </a:solidFill>
                  </a:rPr>
                  <a:t>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Ti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Li (ppm)</a:t>
            </a:r>
            <a:r>
              <a:rPr lang="en-US" sz="1600" baseline="0">
                <a:solidFill>
                  <a:schemeClr val="tx1"/>
                </a:solidFill>
              </a:rPr>
              <a:t> </a:t>
            </a:r>
            <a:r>
              <a:rPr lang="en-US" sz="1600">
                <a:solidFill>
                  <a:schemeClr val="tx1"/>
                </a:solidFill>
              </a:rPr>
              <a:t>reported versus </a:t>
            </a:r>
            <a:r>
              <a:rPr lang="en-US" sz="1600" baseline="30000">
                <a:solidFill>
                  <a:schemeClr val="tx1"/>
                </a:solidFill>
              </a:rPr>
              <a:t>7</a:t>
            </a:r>
            <a:r>
              <a:rPr lang="en-US" sz="1600">
                <a:solidFill>
                  <a:schemeClr val="tx1"/>
                </a:solidFill>
              </a:rPr>
              <a:t>Li/</a:t>
            </a:r>
            <a:r>
              <a:rPr lang="en-US" sz="1600" baseline="30000">
                <a:solidFill>
                  <a:schemeClr val="tx1"/>
                </a:solidFill>
              </a:rPr>
              <a:t>30</a:t>
            </a:r>
            <a:r>
              <a:rPr lang="en-US" sz="1600">
                <a:solidFill>
                  <a:schemeClr val="tx1"/>
                </a:solidFill>
              </a:rPr>
              <a:t>Si 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231-204E-8D49-B24BB5D5A87A}"/>
              </c:ext>
            </c:extLst>
          </c:dPt>
          <c:dPt>
            <c:idx val="1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F231-204E-8D49-B24BB5D5A87A}"/>
              </c:ext>
            </c:extLst>
          </c:dPt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9378748509663203"/>
                  <c:y val="-1.447034735069740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</a:t>
                    </a:r>
                    <a:r>
                      <a:rPr lang="en-US" sz="1600" b="1" i="1" baseline="0">
                        <a:solidFill>
                          <a:schemeClr val="accent5"/>
                        </a:solidFill>
                      </a:rPr>
                      <a:t>5.5496</a:t>
                    </a:r>
                    <a:r>
                      <a:rPr lang="en-US" sz="1600" baseline="0"/>
                      <a:t>x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0.9967</a:t>
                    </a:r>
                  </a:p>
                  <a:p>
                    <a:pPr>
                      <a:defRPr sz="1600"/>
                    </a:pPr>
                    <a:r>
                      <a:rPr lang="en-US" sz="1600" baseline="0"/>
                      <a:t>GSE + NIST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Summary!$T$8:$T$16</c:f>
              <c:numCache>
                <c:formatCode>0.000</c:formatCode>
                <c:ptCount val="9"/>
                <c:pt idx="0">
                  <c:v>71.453352499999994</c:v>
                </c:pt>
                <c:pt idx="1">
                  <c:v>71.885228099999992</c:v>
                </c:pt>
                <c:pt idx="3">
                  <c:v>0.2666523328</c:v>
                </c:pt>
                <c:pt idx="4">
                  <c:v>0.52318669736000001</c:v>
                </c:pt>
                <c:pt idx="6">
                  <c:v>6.3849899819999996</c:v>
                </c:pt>
                <c:pt idx="7">
                  <c:v>0.23840312019999998</c:v>
                </c:pt>
                <c:pt idx="8">
                  <c:v>78.570231100000001</c:v>
                </c:pt>
              </c:numCache>
            </c:numRef>
          </c:xVal>
          <c:yVal>
            <c:numRef>
              <c:f>Summary!$A$8:$A$16</c:f>
              <c:numCache>
                <c:formatCode>General</c:formatCode>
                <c:ptCount val="9"/>
                <c:pt idx="0">
                  <c:v>380</c:v>
                </c:pt>
                <c:pt idx="1">
                  <c:v>380</c:v>
                </c:pt>
                <c:pt idx="3" formatCode="0.0">
                  <c:v>1.69</c:v>
                </c:pt>
                <c:pt idx="5">
                  <c:v>468</c:v>
                </c:pt>
                <c:pt idx="6">
                  <c:v>40.200000000000003</c:v>
                </c:pt>
                <c:pt idx="7" formatCode="0.0">
                  <c:v>1.69</c:v>
                </c:pt>
                <c:pt idx="8">
                  <c:v>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E4-D84E-9F06-8569B8330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aseline="30000">
                    <a:solidFill>
                      <a:schemeClr val="tx1"/>
                    </a:solidFill>
                  </a:rPr>
                  <a:t>7</a:t>
                </a:r>
                <a:r>
                  <a:rPr lang="en-US" sz="1600">
                    <a:solidFill>
                      <a:schemeClr val="tx1"/>
                    </a:solidFill>
                  </a:rPr>
                  <a:t>Li/</a:t>
                </a:r>
                <a:r>
                  <a:rPr lang="en-US" sz="16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>
                    <a:solidFill>
                      <a:schemeClr val="tx1"/>
                    </a:solidFill>
                  </a:rPr>
                  <a:t>Si 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Li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Na (ppm) reported versus </a:t>
            </a:r>
            <a:r>
              <a:rPr lang="en-US" sz="1600" baseline="30000">
                <a:solidFill>
                  <a:schemeClr val="tx1"/>
                </a:solidFill>
              </a:rPr>
              <a:t>23</a:t>
            </a:r>
            <a:r>
              <a:rPr lang="en-US" sz="1600">
                <a:solidFill>
                  <a:schemeClr val="tx1"/>
                </a:solidFill>
              </a:rPr>
              <a:t>Na/</a:t>
            </a:r>
            <a:r>
              <a:rPr lang="en-US" sz="1600" baseline="30000">
                <a:solidFill>
                  <a:schemeClr val="tx1"/>
                </a:solidFill>
              </a:rPr>
              <a:t>30</a:t>
            </a:r>
            <a:r>
              <a:rPr lang="en-US" sz="1600">
                <a:solidFill>
                  <a:schemeClr val="tx1"/>
                </a:solidFill>
              </a:rPr>
              <a:t>Si 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506-0F4F-B46D-7A7AB87C0A17}"/>
              </c:ext>
            </c:extLst>
          </c:dPt>
          <c:dPt>
            <c:idx val="1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506-0F4F-B46D-7A7AB87C0A17}"/>
              </c:ext>
            </c:extLst>
          </c:dPt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44235314922219099"/>
                  <c:y val="-1.879228645773682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600" b="0" i="0" u="none" strike="noStrike" kern="1200" baseline="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</a:t>
                    </a:r>
                    <a:r>
                      <a:rPr lang="en-US" sz="1600" b="1" i="1" baseline="0">
                        <a:solidFill>
                          <a:schemeClr val="accent5"/>
                        </a:solidFill>
                      </a:rPr>
                      <a:t>10.382</a:t>
                    </a:r>
                    <a:r>
                      <a:rPr lang="en-US" sz="1600" baseline="0"/>
                      <a:t>x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0.9928</a:t>
                    </a:r>
                  </a:p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60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</a:defRPr>
                    </a:pPr>
                    <a:r>
                      <a:rPr lang="en-US" sz="1600" b="0" i="0" baseline="0">
                        <a:effectLst/>
                      </a:rPr>
                      <a:t>GSE + NIST</a:t>
                    </a:r>
                    <a:endParaRPr lang="en-US" sz="1600">
                      <a:effectLst/>
                    </a:endParaRPr>
                  </a:p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60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</a:defRPr>
                    </a:pP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600" b="0" i="0" u="none" strike="noStrike" kern="1200" baseline="0">
                      <a:solidFill>
                        <a:sysClr val="windowText" lastClr="000000">
                          <a:lumMod val="65000"/>
                          <a:lumOff val="3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Summary!$U$8:$U$16</c:f>
              <c:numCache>
                <c:formatCode>0.00</c:formatCode>
                <c:ptCount val="9"/>
                <c:pt idx="0">
                  <c:v>3527.534932</c:v>
                </c:pt>
                <c:pt idx="1">
                  <c:v>3377.3973259999998</c:v>
                </c:pt>
                <c:pt idx="3">
                  <c:v>9458.9504099999995</c:v>
                </c:pt>
                <c:pt idx="4">
                  <c:v>9619.9193360000008</c:v>
                </c:pt>
                <c:pt idx="5">
                  <c:v>9778.5754400000005</c:v>
                </c:pt>
                <c:pt idx="6">
                  <c:v>10039.038169999998</c:v>
                </c:pt>
                <c:pt idx="7">
                  <c:v>8534.6572500000002</c:v>
                </c:pt>
                <c:pt idx="8">
                  <c:v>10788.263579999999</c:v>
                </c:pt>
              </c:numCache>
            </c:numRef>
          </c:xVal>
          <c:yVal>
            <c:numRef>
              <c:f>Summary!$B$8:$B$16</c:f>
              <c:numCache>
                <c:formatCode>0.0</c:formatCode>
                <c:ptCount val="9"/>
                <c:pt idx="0">
                  <c:v>30468.5</c:v>
                </c:pt>
                <c:pt idx="1">
                  <c:v>30468.5</c:v>
                </c:pt>
                <c:pt idx="3">
                  <c:v>101809.37231343282</c:v>
                </c:pt>
                <c:pt idx="4">
                  <c:v>106936.99763432835</c:v>
                </c:pt>
                <c:pt idx="5">
                  <c:v>99579.97</c:v>
                </c:pt>
                <c:pt idx="6">
                  <c:v>101809.37231343282</c:v>
                </c:pt>
                <c:pt idx="7">
                  <c:v>101809.37231343282</c:v>
                </c:pt>
                <c:pt idx="8">
                  <c:v>99579.97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15-594D-81C2-E5EBD7482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23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Na/</a:t>
                </a: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Si </a:t>
                </a:r>
                <a:r>
                  <a:rPr lang="en-US" sz="1600">
                    <a:solidFill>
                      <a:schemeClr val="tx1"/>
                    </a:solidFill>
                  </a:rPr>
                  <a:t>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Na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K (ppm) reported versus </a:t>
            </a:r>
            <a:r>
              <a:rPr lang="en-US" sz="1600" b="0" i="0" u="none" strike="noStrike" kern="1200" spc="0" baseline="30000">
                <a:solidFill>
                  <a:schemeClr val="tx1"/>
                </a:solidFill>
              </a:rPr>
              <a:t>39</a:t>
            </a:r>
            <a:r>
              <a:rPr lang="en-US" sz="1600" b="0" i="0" u="none" strike="noStrike" kern="1200" spc="0" baseline="0">
                <a:solidFill>
                  <a:schemeClr val="tx1"/>
                </a:solidFill>
              </a:rPr>
              <a:t>K/</a:t>
            </a:r>
            <a:r>
              <a:rPr lang="en-US" sz="1600" b="0" i="0" u="none" strike="noStrike" kern="1200" spc="0" baseline="30000">
                <a:solidFill>
                  <a:schemeClr val="tx1"/>
                </a:solidFill>
              </a:rPr>
              <a:t>30</a:t>
            </a:r>
            <a:r>
              <a:rPr lang="en-US" sz="1600" b="0" i="0" u="none" strike="noStrike" kern="1200" spc="0" baseline="0">
                <a:solidFill>
                  <a:schemeClr val="tx1"/>
                </a:solidFill>
              </a:rPr>
              <a:t>Si </a:t>
            </a:r>
            <a:r>
              <a:rPr lang="en-US" sz="1600">
                <a:solidFill>
                  <a:schemeClr val="tx1"/>
                </a:solidFill>
              </a:rPr>
              <a:t>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CD4-8242-9E1D-508F16CF59E6}"/>
              </c:ext>
            </c:extLst>
          </c:dPt>
          <c:dPt>
            <c:idx val="1"/>
            <c:marker>
              <c:symbol val="circle"/>
              <c:size val="8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CD4-8242-9E1D-508F16CF59E6}"/>
              </c:ext>
            </c:extLst>
          </c:dPt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6362572071298144"/>
                  <c:y val="-2.107021299649401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</a:t>
                    </a:r>
                    <a:r>
                      <a:rPr lang="en-US" sz="1600" b="1" i="1" baseline="0">
                        <a:solidFill>
                          <a:schemeClr val="accent5"/>
                        </a:solidFill>
                      </a:rPr>
                      <a:t>11.722</a:t>
                    </a:r>
                    <a:r>
                      <a:rPr lang="en-US" sz="1600" baseline="0"/>
                      <a:t>x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0.9969</a:t>
                    </a:r>
                  </a:p>
                  <a:p>
                    <a:pPr>
                      <a:defRPr sz="1600"/>
                    </a:pPr>
                    <a:r>
                      <a:rPr lang="en-US" sz="1600" baseline="0"/>
                      <a:t>GSE + NIST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Summary!$V$8:$V$16</c:f>
              <c:numCache>
                <c:formatCode>0.00</c:formatCode>
                <c:ptCount val="9"/>
                <c:pt idx="0">
                  <c:v>1917.049448</c:v>
                </c:pt>
                <c:pt idx="1">
                  <c:v>1798.2958249999999</c:v>
                </c:pt>
                <c:pt idx="3">
                  <c:v>5.3266917619999994</c:v>
                </c:pt>
                <c:pt idx="4">
                  <c:v>264.53576240000001</c:v>
                </c:pt>
                <c:pt idx="5">
                  <c:v>43.659292390000005</c:v>
                </c:pt>
                <c:pt idx="6">
                  <c:v>8.7175461099999989</c:v>
                </c:pt>
                <c:pt idx="7">
                  <c:v>5.2601996999999994</c:v>
                </c:pt>
                <c:pt idx="8">
                  <c:v>47.403409110000005</c:v>
                </c:pt>
              </c:numCache>
            </c:numRef>
          </c:xVal>
          <c:yVal>
            <c:numRef>
              <c:f>Summary!$C$8:$C$16</c:f>
              <c:numCache>
                <c:formatCode>General</c:formatCode>
                <c:ptCount val="9"/>
                <c:pt idx="0">
                  <c:v>21900</c:v>
                </c:pt>
                <c:pt idx="1">
                  <c:v>21900</c:v>
                </c:pt>
                <c:pt idx="3">
                  <c:v>30</c:v>
                </c:pt>
                <c:pt idx="4">
                  <c:v>1701.73</c:v>
                </c:pt>
                <c:pt idx="5">
                  <c:v>464</c:v>
                </c:pt>
                <c:pt idx="6">
                  <c:v>62.3</c:v>
                </c:pt>
                <c:pt idx="7">
                  <c:v>30</c:v>
                </c:pt>
                <c:pt idx="8">
                  <c:v>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93-8D4C-A8C7-4A5F95BB8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aseline="30000">
                    <a:solidFill>
                      <a:schemeClr val="tx1"/>
                    </a:solidFill>
                  </a:rPr>
                  <a:t>39</a:t>
                </a:r>
                <a:r>
                  <a:rPr lang="en-US" sz="1600">
                    <a:solidFill>
                      <a:schemeClr val="tx1"/>
                    </a:solidFill>
                  </a:rPr>
                  <a:t>K/</a:t>
                </a:r>
                <a:r>
                  <a:rPr lang="en-US" sz="16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>
                    <a:solidFill>
                      <a:schemeClr val="tx1"/>
                    </a:solidFill>
                  </a:rPr>
                  <a:t>Si 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K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tx1"/>
                </a:solidFill>
              </a:rPr>
              <a:t>Ti (ppm) reported versus </a:t>
            </a:r>
            <a:r>
              <a:rPr lang="en-US" sz="1600" baseline="30000">
                <a:solidFill>
                  <a:schemeClr val="tx1"/>
                </a:solidFill>
              </a:rPr>
              <a:t>47</a:t>
            </a:r>
            <a:r>
              <a:rPr lang="en-US" sz="1600">
                <a:solidFill>
                  <a:schemeClr val="tx1"/>
                </a:solidFill>
              </a:rPr>
              <a:t>Ti/</a:t>
            </a:r>
            <a:r>
              <a:rPr lang="en-US" sz="1600" baseline="30000">
                <a:solidFill>
                  <a:schemeClr val="tx1"/>
                </a:solidFill>
              </a:rPr>
              <a:t>30</a:t>
            </a:r>
            <a:r>
              <a:rPr lang="en-US" sz="1600">
                <a:solidFill>
                  <a:schemeClr val="tx1"/>
                </a:solidFill>
              </a:rPr>
              <a:t>Si * SiO</a:t>
            </a:r>
            <a:r>
              <a:rPr lang="en-US" sz="1600" baseline="-25000">
                <a:solidFill>
                  <a:schemeClr val="tx1"/>
                </a:solidFill>
              </a:rPr>
              <a:t>2</a:t>
            </a:r>
            <a:r>
              <a:rPr lang="en-US" sz="1600">
                <a:solidFill>
                  <a:schemeClr val="tx1"/>
                </a:solidFill>
              </a:rPr>
              <a:t> wt%</a:t>
            </a:r>
          </a:p>
        </c:rich>
      </c:tx>
      <c:layout>
        <c:manualLayout>
          <c:xMode val="edge"/>
          <c:yMode val="edge"/>
          <c:x val="0.23566208436610617"/>
          <c:y val="1.999999475065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backward val="10"/>
            <c:intercept val="0"/>
            <c:dispRSqr val="1"/>
            <c:dispEq val="1"/>
            <c:trendlineLbl>
              <c:layout>
                <c:manualLayout>
                  <c:x val="-0.31153754079459067"/>
                  <c:y val="-7.949975839888671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</a:t>
                    </a:r>
                    <a:r>
                      <a:rPr lang="en-US" b="1" i="1" baseline="0">
                        <a:solidFill>
                          <a:srgbClr val="FF0000"/>
                        </a:solidFill>
                      </a:rPr>
                      <a:t>801.58</a:t>
                    </a:r>
                    <a:r>
                      <a:rPr lang="en-US" baseline="0"/>
                      <a:t>x</a:t>
                    </a:r>
                    <a:br>
                      <a:rPr lang="en-US" baseline="0"/>
                    </a:br>
                    <a:r>
                      <a:rPr lang="en-US" baseline="0"/>
                      <a:t>R² = 0.9999</a:t>
                    </a:r>
                  </a:p>
                  <a:p>
                    <a:pPr>
                      <a:defRPr sz="1600"/>
                    </a:pPr>
                    <a:r>
                      <a:rPr lang="en-US" baseline="0"/>
                      <a:t>GSE only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Summary!$W$8:$W$9</c:f>
              <c:numCache>
                <c:formatCode>0.00</c:formatCode>
                <c:ptCount val="2"/>
                <c:pt idx="0">
                  <c:v>0.542018161</c:v>
                </c:pt>
                <c:pt idx="1">
                  <c:v>0.53073882299999997</c:v>
                </c:pt>
              </c:numCache>
            </c:numRef>
          </c:xVal>
          <c:yVal>
            <c:numRef>
              <c:f>Summary!$D$8:$D$9</c:f>
              <c:numCache>
                <c:formatCode>General</c:formatCode>
                <c:ptCount val="2"/>
                <c:pt idx="0">
                  <c:v>430</c:v>
                </c:pt>
                <c:pt idx="1">
                  <c:v>430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63-7644-A878-69E22059D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979232"/>
        <c:axId val="1618459280"/>
      </c:scatterChart>
      <c:valAx>
        <c:axId val="1611979232"/>
        <c:scaling>
          <c:orientation val="minMax"/>
          <c:max val="0.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47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Ti/</a:t>
                </a:r>
                <a:r>
                  <a:rPr lang="en-US" sz="1600" b="0" i="0" u="none" strike="noStrike" kern="1200" baseline="30000">
                    <a:solidFill>
                      <a:schemeClr val="tx1"/>
                    </a:solidFill>
                  </a:rPr>
                  <a:t>30</a:t>
                </a:r>
                <a:r>
                  <a:rPr lang="en-US" sz="1600" b="0" i="0" u="none" strike="noStrike" kern="1200" baseline="0">
                    <a:solidFill>
                      <a:schemeClr val="tx1"/>
                    </a:solidFill>
                  </a:rPr>
                  <a:t>Si </a:t>
                </a:r>
                <a:r>
                  <a:rPr lang="en-US" sz="1600">
                    <a:solidFill>
                      <a:schemeClr val="tx1"/>
                    </a:solidFill>
                  </a:rPr>
                  <a:t>* SiO</a:t>
                </a:r>
                <a:r>
                  <a:rPr lang="en-US" sz="1600" baseline="-25000">
                    <a:solidFill>
                      <a:schemeClr val="tx1"/>
                    </a:solidFill>
                  </a:rPr>
                  <a:t>2</a:t>
                </a:r>
                <a:r>
                  <a:rPr lang="en-US" sz="1600">
                    <a:solidFill>
                      <a:schemeClr val="tx1"/>
                    </a:solidFill>
                  </a:rPr>
                  <a:t> wt%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459280"/>
        <c:crosses val="autoZero"/>
        <c:crossBetween val="midCat"/>
      </c:valAx>
      <c:valAx>
        <c:axId val="1618459280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Ti reported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(ppm)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5213331030703178E-2"/>
              <c:y val="0.3128193404673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9792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0089186176142"/>
          <c:y val="2.9625652209687693E-2"/>
          <c:w val="0.82722372914088094"/>
          <c:h val="0.87843557894504687"/>
        </c:manualLayout>
      </c:layout>
      <c:barChart>
        <c:barDir val="col"/>
        <c:grouping val="clustered"/>
        <c:varyColors val="0"/>
        <c:ser>
          <c:idx val="0"/>
          <c:order val="0"/>
          <c:tx>
            <c:v>Rim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Sheet1!$AB$4:$AB$16</c:f>
                <c:numCache>
                  <c:formatCode>General</c:formatCode>
                  <c:ptCount val="13"/>
                  <c:pt idx="0">
                    <c:v>2.5992674569411762</c:v>
                  </c:pt>
                  <c:pt idx="2">
                    <c:v>3.6554491399999995</c:v>
                  </c:pt>
                  <c:pt idx="4">
                    <c:v>2.1547489039999999</c:v>
                  </c:pt>
                  <c:pt idx="6">
                    <c:v>1.5218739011764706</c:v>
                  </c:pt>
                  <c:pt idx="8">
                    <c:v>4.2319582611764703</c:v>
                  </c:pt>
                  <c:pt idx="10">
                    <c:v>0.75674615823529412</c:v>
                  </c:pt>
                  <c:pt idx="12">
                    <c:v>1.957779100588235</c:v>
                  </c:pt>
                </c:numCache>
              </c:numRef>
            </c:plus>
            <c:minus>
              <c:numRef>
                <c:f>Sheet1!$AB$4:$AB$16</c:f>
                <c:numCache>
                  <c:formatCode>General</c:formatCode>
                  <c:ptCount val="13"/>
                  <c:pt idx="0">
                    <c:v>2.5992674569411762</c:v>
                  </c:pt>
                  <c:pt idx="2">
                    <c:v>3.6554491399999995</c:v>
                  </c:pt>
                  <c:pt idx="4">
                    <c:v>2.1547489039999999</c:v>
                  </c:pt>
                  <c:pt idx="6">
                    <c:v>1.5218739011764706</c:v>
                  </c:pt>
                  <c:pt idx="8">
                    <c:v>4.2319582611764703</c:v>
                  </c:pt>
                  <c:pt idx="10">
                    <c:v>0.75674615823529412</c:v>
                  </c:pt>
                  <c:pt idx="12">
                    <c:v>1.957779100588235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Sheet1!$T$4:$T$16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Sheet1!$V$4:$V$16</c:f>
              <c:numCache>
                <c:formatCode>General</c:formatCode>
                <c:ptCount val="13"/>
                <c:pt idx="0" formatCode="0">
                  <c:v>55.219164776470585</c:v>
                </c:pt>
                <c:pt idx="2" formatCode="0">
                  <c:v>60.94604383529412</c:v>
                </c:pt>
                <c:pt idx="4" formatCode="0">
                  <c:v>46.709946647164706</c:v>
                </c:pt>
                <c:pt idx="6" formatCode="0">
                  <c:v>41.673321129411768</c:v>
                </c:pt>
                <c:pt idx="8" formatCode="0">
                  <c:v>66.862224141176469</c:v>
                </c:pt>
                <c:pt idx="10" formatCode="0">
                  <c:v>37.686981135294118</c:v>
                </c:pt>
                <c:pt idx="12" formatCode="0">
                  <c:v>90.297795823529398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2-3142-A3BD-A4848181BE28}"/>
            </c:ext>
          </c:extLst>
        </c:ser>
        <c:ser>
          <c:idx val="1"/>
          <c:order val="1"/>
          <c:tx>
            <c:v>Core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Sheet1!$AA$4:$AA$16</c:f>
                <c:numCache>
                  <c:formatCode>General</c:formatCode>
                  <c:ptCount val="13"/>
                  <c:pt idx="0">
                    <c:v>2.2857124614117645</c:v>
                  </c:pt>
                  <c:pt idx="2">
                    <c:v>2.5610293157647055</c:v>
                  </c:pt>
                  <c:pt idx="4">
                    <c:v>1.6663189552941176</c:v>
                  </c:pt>
                  <c:pt idx="6">
                    <c:v>0.86617223999999993</c:v>
                  </c:pt>
                  <c:pt idx="8">
                    <c:v>2.2306777472941173</c:v>
                  </c:pt>
                  <c:pt idx="10">
                    <c:v>2.5470170152941174</c:v>
                  </c:pt>
                  <c:pt idx="12">
                    <c:v>0.88675525882352935</c:v>
                  </c:pt>
                </c:numCache>
              </c:numRef>
            </c:plus>
            <c:minus>
              <c:numRef>
                <c:f>Sheet1!$AA$4:$AA$16</c:f>
                <c:numCache>
                  <c:formatCode>General</c:formatCode>
                  <c:ptCount val="13"/>
                  <c:pt idx="0">
                    <c:v>2.2857124614117645</c:v>
                  </c:pt>
                  <c:pt idx="2">
                    <c:v>2.5610293157647055</c:v>
                  </c:pt>
                  <c:pt idx="4">
                    <c:v>1.6663189552941176</c:v>
                  </c:pt>
                  <c:pt idx="6">
                    <c:v>0.86617223999999993</c:v>
                  </c:pt>
                  <c:pt idx="8">
                    <c:v>2.2306777472941173</c:v>
                  </c:pt>
                  <c:pt idx="10">
                    <c:v>2.5470170152941174</c:v>
                  </c:pt>
                  <c:pt idx="12">
                    <c:v>0.88675525882352935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Sheet1!$T$4:$T$16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Sheet1!$U$4:$U$16</c:f>
              <c:numCache>
                <c:formatCode>General</c:formatCode>
                <c:ptCount val="13"/>
                <c:pt idx="0" formatCode="0">
                  <c:v>47.273672181176472</c:v>
                </c:pt>
                <c:pt idx="2" formatCode="0">
                  <c:v>46.307749138823532</c:v>
                </c:pt>
                <c:pt idx="4" formatCode="0">
                  <c:v>48.265372795294113</c:v>
                </c:pt>
                <c:pt idx="6" formatCode="0">
                  <c:v>44.940366679999997</c:v>
                </c:pt>
                <c:pt idx="8" formatCode="0">
                  <c:v>40.413365352941177</c:v>
                </c:pt>
                <c:pt idx="10" formatCode="0">
                  <c:v>42.901923344705878</c:v>
                </c:pt>
                <c:pt idx="12" formatCode="0">
                  <c:v>37.980960435294122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82-3142-A3BD-A4848181B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67296"/>
        <c:axId val="41348768"/>
      </c:barChart>
      <c:catAx>
        <c:axId val="4186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8768"/>
        <c:crossesAt val="1.0000000000000002E-2"/>
        <c:auto val="1"/>
        <c:lblAlgn val="ctr"/>
        <c:lblOffset val="100"/>
        <c:noMultiLvlLbl val="0"/>
      </c:catAx>
      <c:valAx>
        <c:axId val="4134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 (ppm)</a:t>
                </a:r>
                <a:r>
                  <a:rPr lang="en-US" baseline="0"/>
                  <a:t> measured in SIMS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7296"/>
        <c:crosses val="autoZero"/>
        <c:crossBetween val="between"/>
        <c:min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266863517060367"/>
          <c:y val="3.3345450514206752E-2"/>
          <c:w val="9.163175604571612E-2"/>
          <c:h val="9.1541651703609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0089186176142"/>
          <c:y val="2.9625652209687693E-2"/>
          <c:w val="0.82722372914088094"/>
          <c:h val="0.87843557894504687"/>
        </c:manualLayout>
      </c:layout>
      <c:barChart>
        <c:barDir val="col"/>
        <c:grouping val="clustered"/>
        <c:varyColors val="0"/>
        <c:ser>
          <c:idx val="0"/>
          <c:order val="0"/>
          <c:tx>
            <c:v>Rim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Sheet1!$Z$4:$Z$16</c:f>
                <c:numCache>
                  <c:formatCode>General</c:formatCode>
                  <c:ptCount val="13"/>
                  <c:pt idx="0">
                    <c:v>2.0338501286908079E-2</c:v>
                  </c:pt>
                  <c:pt idx="2">
                    <c:v>1.9199341373816157E-2</c:v>
                  </c:pt>
                  <c:pt idx="4">
                    <c:v>2.4750290411643457E-2</c:v>
                  </c:pt>
                  <c:pt idx="6">
                    <c:v>1.5412935197771588E-2</c:v>
                  </c:pt>
                  <c:pt idx="8">
                    <c:v>2.1513976438997214E-2</c:v>
                  </c:pt>
                  <c:pt idx="10">
                    <c:v>1.4954228860724237E-2</c:v>
                  </c:pt>
                  <c:pt idx="12">
                    <c:v>2.8390580139275767E-2</c:v>
                  </c:pt>
                </c:numCache>
              </c:numRef>
            </c:plus>
            <c:minus>
              <c:numRef>
                <c:f>Sheet1!$Z$4:$Z$16</c:f>
                <c:numCache>
                  <c:formatCode>General</c:formatCode>
                  <c:ptCount val="13"/>
                  <c:pt idx="0">
                    <c:v>2.0338501286908079E-2</c:v>
                  </c:pt>
                  <c:pt idx="2">
                    <c:v>1.9199341373816157E-2</c:v>
                  </c:pt>
                  <c:pt idx="4">
                    <c:v>2.4750290411643457E-2</c:v>
                  </c:pt>
                  <c:pt idx="6">
                    <c:v>1.5412935197771588E-2</c:v>
                  </c:pt>
                  <c:pt idx="8">
                    <c:v>2.1513976438997214E-2</c:v>
                  </c:pt>
                  <c:pt idx="10">
                    <c:v>1.4954228860724237E-2</c:v>
                  </c:pt>
                  <c:pt idx="12">
                    <c:v>2.8390580139275767E-2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  <a:headEnd w="med" len="sm"/>
              </a:ln>
              <a:effectLst/>
            </c:spPr>
          </c:errBars>
          <c:cat>
            <c:strRef>
              <c:f>Sheet1!$T$4:$T$16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Sheet1!$X$4:$X$16</c:f>
              <c:numCache>
                <c:formatCode>General</c:formatCode>
                <c:ptCount val="13"/>
                <c:pt idx="0" formatCode="0.0">
                  <c:v>0.75196724701949902</c:v>
                </c:pt>
                <c:pt idx="2" formatCode="0.0">
                  <c:v>0.312562023454039</c:v>
                </c:pt>
                <c:pt idx="4" formatCode="0.0">
                  <c:v>0.20416786683415045</c:v>
                </c:pt>
                <c:pt idx="6" formatCode="0.0">
                  <c:v>0.12163535286908078</c:v>
                </c:pt>
                <c:pt idx="8" formatCode="0.0">
                  <c:v>0.43432600423398332</c:v>
                </c:pt>
                <c:pt idx="10" formatCode="0.0">
                  <c:v>0.19178980077994431</c:v>
                </c:pt>
                <c:pt idx="12" formatCode="0.0">
                  <c:v>0.69515629303621174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8-BB4F-A9CD-25B46B8C08B5}"/>
            </c:ext>
          </c:extLst>
        </c:ser>
        <c:ser>
          <c:idx val="1"/>
          <c:order val="1"/>
          <c:tx>
            <c:v>Core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1"/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Sheet1!$T$4:$T$16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Sheet1!$W$4:$W$16</c:f>
              <c:numCache>
                <c:formatCode>General</c:formatCode>
                <c:ptCount val="13"/>
                <c:pt idx="0" formatCode="0.0">
                  <c:v>0.50181772011142101</c:v>
                </c:pt>
                <c:pt idx="2" formatCode="0.0">
                  <c:v>0.27650085192200563</c:v>
                </c:pt>
                <c:pt idx="4" formatCode="0.0">
                  <c:v>0.2451413181058496</c:v>
                </c:pt>
                <c:pt idx="6" formatCode="0.0">
                  <c:v>0.21406958461838443</c:v>
                </c:pt>
                <c:pt idx="8" formatCode="0.0">
                  <c:v>0.5098918838997214</c:v>
                </c:pt>
                <c:pt idx="10" formatCode="0.0">
                  <c:v>0.19518771633426182</c:v>
                </c:pt>
                <c:pt idx="12" formatCode="0.0">
                  <c:v>0.19734231025069637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8-BB4F-A9CD-25B46B8C0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67296"/>
        <c:axId val="41348768"/>
      </c:barChart>
      <c:catAx>
        <c:axId val="4186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8768"/>
        <c:crossesAt val="0"/>
        <c:auto val="1"/>
        <c:lblAlgn val="ctr"/>
        <c:lblOffset val="100"/>
        <c:noMultiLvlLbl val="0"/>
      </c:catAx>
      <c:valAx>
        <c:axId val="4134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Li (ppm)</a:t>
                </a:r>
                <a:r>
                  <a:rPr lang="en-US" baseline="0"/>
                  <a:t> measured in SIMS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7296"/>
        <c:crossesAt val="1"/>
        <c:crossBetween val="between"/>
        <c:minorUnit val="1.0000000000000002E-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5985100274067938"/>
          <c:y val="3.8685928192310245E-2"/>
          <c:w val="9.1290294514290701E-2"/>
          <c:h val="9.00947573540604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0089186176142"/>
          <c:y val="2.9625652209687693E-2"/>
          <c:w val="0.82722372914088094"/>
          <c:h val="0.87843557894504687"/>
        </c:manualLayout>
      </c:layout>
      <c:barChart>
        <c:barDir val="col"/>
        <c:grouping val="clustered"/>
        <c:varyColors val="0"/>
        <c:ser>
          <c:idx val="0"/>
          <c:order val="0"/>
          <c:tx>
            <c:v>Rim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Sheet1!$AI$3:$AI$15</c:f>
                <c:numCache>
                  <c:formatCode>General</c:formatCode>
                  <c:ptCount val="13"/>
                  <c:pt idx="0">
                    <c:v>3.1</c:v>
                  </c:pt>
                  <c:pt idx="2">
                    <c:v>2.8716599999999999</c:v>
                  </c:pt>
                  <c:pt idx="4">
                    <c:v>3.0643471428571423</c:v>
                  </c:pt>
                  <c:pt idx="6">
                    <c:v>2.1364000000000001</c:v>
                  </c:pt>
                  <c:pt idx="8">
                    <c:v>2.17442</c:v>
                  </c:pt>
                  <c:pt idx="10">
                    <c:v>2.209742857142857</c:v>
                  </c:pt>
                  <c:pt idx="12">
                    <c:v>2.8448178571428566</c:v>
                  </c:pt>
                </c:numCache>
              </c:numRef>
            </c:plus>
            <c:minus>
              <c:numRef>
                <c:f>Sheet1!$AI$3:$AI$15</c:f>
                <c:numCache>
                  <c:formatCode>General</c:formatCode>
                  <c:ptCount val="13"/>
                  <c:pt idx="0">
                    <c:v>3.1</c:v>
                  </c:pt>
                  <c:pt idx="2">
                    <c:v>2.8716599999999999</c:v>
                  </c:pt>
                  <c:pt idx="4">
                    <c:v>3.0643471428571423</c:v>
                  </c:pt>
                  <c:pt idx="6">
                    <c:v>2.1364000000000001</c:v>
                  </c:pt>
                  <c:pt idx="8">
                    <c:v>2.17442</c:v>
                  </c:pt>
                  <c:pt idx="10">
                    <c:v>2.209742857142857</c:v>
                  </c:pt>
                  <c:pt idx="12">
                    <c:v>2.8448178571428566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Sheet1!$T$4:$T$16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Sheet1!$AF$3:$AF$15</c:f>
              <c:numCache>
                <c:formatCode>General</c:formatCode>
                <c:ptCount val="13"/>
                <c:pt idx="0" formatCode="0.0">
                  <c:v>36.700000000000003</c:v>
                </c:pt>
                <c:pt idx="2" formatCode="0.0">
                  <c:v>37.93</c:v>
                </c:pt>
                <c:pt idx="4" formatCode="0.0">
                  <c:v>37.11</c:v>
                </c:pt>
                <c:pt idx="6" formatCode="0.0">
                  <c:v>33.54</c:v>
                </c:pt>
                <c:pt idx="8" formatCode="0.0">
                  <c:v>35.770000000000003</c:v>
                </c:pt>
                <c:pt idx="10" formatCode="0.0">
                  <c:v>34.97</c:v>
                </c:pt>
                <c:pt idx="12" formatCode="0.0">
                  <c:v>47.16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98-5143-A15D-986259CFA496}"/>
            </c:ext>
          </c:extLst>
        </c:ser>
        <c:ser>
          <c:idx val="1"/>
          <c:order val="1"/>
          <c:tx>
            <c:v>Core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Sheet1!$AH$3:$AH$15</c:f>
                <c:numCache>
                  <c:formatCode>General</c:formatCode>
                  <c:ptCount val="13"/>
                  <c:pt idx="0">
                    <c:v>2.5</c:v>
                  </c:pt>
                  <c:pt idx="2">
                    <c:v>2.4500742857142859</c:v>
                  </c:pt>
                  <c:pt idx="4">
                    <c:v>2.4376057142857146</c:v>
                  </c:pt>
                  <c:pt idx="6">
                    <c:v>2.8055221428571433</c:v>
                  </c:pt>
                  <c:pt idx="8">
                    <c:v>2.3607585714285713</c:v>
                  </c:pt>
                  <c:pt idx="10">
                    <c:v>1.7484721428571428</c:v>
                  </c:pt>
                  <c:pt idx="12">
                    <c:v>2.5002642857142856</c:v>
                  </c:pt>
                </c:numCache>
              </c:numRef>
            </c:plus>
            <c:minus>
              <c:numRef>
                <c:f>Sheet1!$AH$3:$AH$15</c:f>
                <c:numCache>
                  <c:formatCode>General</c:formatCode>
                  <c:ptCount val="13"/>
                  <c:pt idx="0">
                    <c:v>2.5</c:v>
                  </c:pt>
                  <c:pt idx="2">
                    <c:v>2.4500742857142859</c:v>
                  </c:pt>
                  <c:pt idx="4">
                    <c:v>2.4376057142857146</c:v>
                  </c:pt>
                  <c:pt idx="6">
                    <c:v>2.8055221428571433</c:v>
                  </c:pt>
                  <c:pt idx="8">
                    <c:v>2.3607585714285713</c:v>
                  </c:pt>
                  <c:pt idx="10">
                    <c:v>1.7484721428571428</c:v>
                  </c:pt>
                  <c:pt idx="12">
                    <c:v>2.5002642857142856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Sheet1!$T$4:$T$16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Sheet1!$AE$3:$AE$15</c:f>
              <c:numCache>
                <c:formatCode>General</c:formatCode>
                <c:ptCount val="13"/>
                <c:pt idx="0" formatCode="0.0">
                  <c:v>32.799999999999997</c:v>
                </c:pt>
                <c:pt idx="2" formatCode="0.0">
                  <c:v>37.979999999999997</c:v>
                </c:pt>
                <c:pt idx="4" formatCode="0.0">
                  <c:v>42.81</c:v>
                </c:pt>
                <c:pt idx="6" formatCode="0.0">
                  <c:v>36.659999999999997</c:v>
                </c:pt>
                <c:pt idx="8" formatCode="0.0">
                  <c:v>33.369999999999997</c:v>
                </c:pt>
                <c:pt idx="10" formatCode="0.0">
                  <c:v>35.340000000000003</c:v>
                </c:pt>
                <c:pt idx="12" formatCode="0.0">
                  <c:v>38.17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98-5143-A15D-986259CFA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67296"/>
        <c:axId val="41348768"/>
      </c:barChart>
      <c:catAx>
        <c:axId val="4186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8768"/>
        <c:crossesAt val="1.0000000000000002E-2"/>
        <c:auto val="1"/>
        <c:lblAlgn val="ctr"/>
        <c:lblOffset val="100"/>
        <c:noMultiLvlLbl val="0"/>
      </c:catAx>
      <c:valAx>
        <c:axId val="4134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 (ppm)</a:t>
                </a:r>
                <a:r>
                  <a:rPr lang="en-US" baseline="0"/>
                  <a:t> measured in SIMS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7296"/>
        <c:crosses val="autoZero"/>
        <c:crossBetween val="between"/>
        <c:min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266863517060367"/>
          <c:y val="3.3345450514206752E-2"/>
          <c:w val="9.163175604571612E-2"/>
          <c:h val="9.1541651703609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0089186176142"/>
          <c:y val="2.9625652209687693E-2"/>
          <c:w val="0.82722372914088094"/>
          <c:h val="0.87843557894504687"/>
        </c:manualLayout>
      </c:layout>
      <c:barChart>
        <c:barDir val="col"/>
        <c:grouping val="clustered"/>
        <c:varyColors val="0"/>
        <c:ser>
          <c:idx val="0"/>
          <c:order val="0"/>
          <c:tx>
            <c:v>Rim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Sheet1!$F$24:$F$36</c:f>
                <c:numCache>
                  <c:formatCode>General</c:formatCode>
                  <c:ptCount val="13"/>
                  <c:pt idx="0">
                    <c:v>9.0824729435561566E-2</c:v>
                  </c:pt>
                  <c:pt idx="2">
                    <c:v>0.11128656885956463</c:v>
                  </c:pt>
                  <c:pt idx="4">
                    <c:v>0.35535163303795031</c:v>
                  </c:pt>
                  <c:pt idx="6">
                    <c:v>0.47212298439607014</c:v>
                  </c:pt>
                  <c:pt idx="8">
                    <c:v>0.36943296562512046</c:v>
                  </c:pt>
                  <c:pt idx="10">
                    <c:v>0.23426017106530536</c:v>
                  </c:pt>
                  <c:pt idx="12">
                    <c:v>0.74420008861491038</c:v>
                  </c:pt>
                </c:numCache>
              </c:numRef>
            </c:plus>
            <c:minus>
              <c:numRef>
                <c:f>Sheet1!$F$24:$F$36</c:f>
                <c:numCache>
                  <c:formatCode>General</c:formatCode>
                  <c:ptCount val="13"/>
                  <c:pt idx="0">
                    <c:v>9.0824729435561566E-2</c:v>
                  </c:pt>
                  <c:pt idx="2">
                    <c:v>0.11128656885956463</c:v>
                  </c:pt>
                  <c:pt idx="4">
                    <c:v>0.35535163303795031</c:v>
                  </c:pt>
                  <c:pt idx="6">
                    <c:v>0.47212298439607014</c:v>
                  </c:pt>
                  <c:pt idx="8">
                    <c:v>0.36943296562512046</c:v>
                  </c:pt>
                  <c:pt idx="10">
                    <c:v>0.23426017106530536</c:v>
                  </c:pt>
                  <c:pt idx="12">
                    <c:v>0.74420008861491038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  <a:headEnd w="med" len="sm"/>
              </a:ln>
              <a:effectLst/>
            </c:spPr>
          </c:errBars>
          <c:cat>
            <c:strRef>
              <c:f>Sheet1!$T$4:$T$16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Sheet1!$E$24:$E$36</c:f>
              <c:numCache>
                <c:formatCode>General</c:formatCode>
                <c:ptCount val="13"/>
                <c:pt idx="0" formatCode="0">
                  <c:v>3085.1658994002</c:v>
                </c:pt>
                <c:pt idx="2" formatCode="0">
                  <c:v>3524.4053405043201</c:v>
                </c:pt>
                <c:pt idx="4" formatCode="0">
                  <c:v>2899.1992545235803</c:v>
                </c:pt>
                <c:pt idx="6" formatCode="0">
                  <c:v>4620.7461895812003</c:v>
                </c:pt>
                <c:pt idx="8" formatCode="0">
                  <c:v>3636.8619520486791</c:v>
                </c:pt>
                <c:pt idx="10" formatCode="0">
                  <c:v>3042.1109158783997</c:v>
                </c:pt>
                <c:pt idx="12" formatCode="0">
                  <c:v>5483.9127334939985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F-6947-B602-73ABC4C71162}"/>
            </c:ext>
          </c:extLst>
        </c:ser>
        <c:ser>
          <c:idx val="1"/>
          <c:order val="1"/>
          <c:tx>
            <c:v>Core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Sheet1!$D$23:$D$35</c:f>
                <c:numCache>
                  <c:formatCode>General</c:formatCode>
                  <c:ptCount val="13"/>
                  <c:pt idx="0">
                    <c:v>0.21848540083798881</c:v>
                  </c:pt>
                  <c:pt idx="2">
                    <c:v>0.3120532382199962</c:v>
                  </c:pt>
                  <c:pt idx="4">
                    <c:v>0.53621898246965893</c:v>
                  </c:pt>
                  <c:pt idx="6">
                    <c:v>0.22063708422269313</c:v>
                  </c:pt>
                  <c:pt idx="8">
                    <c:v>0.43020162357927183</c:v>
                  </c:pt>
                  <c:pt idx="10">
                    <c:v>0.30833310623193994</c:v>
                  </c:pt>
                  <c:pt idx="12">
                    <c:v>0.35495545983432863</c:v>
                  </c:pt>
                </c:numCache>
              </c:numRef>
            </c:plus>
            <c:minus>
              <c:numRef>
                <c:f>Sheet1!$D$23:$D$35</c:f>
                <c:numCache>
                  <c:formatCode>General</c:formatCode>
                  <c:ptCount val="13"/>
                  <c:pt idx="0">
                    <c:v>0.21848540083798881</c:v>
                  </c:pt>
                  <c:pt idx="2">
                    <c:v>0.3120532382199962</c:v>
                  </c:pt>
                  <c:pt idx="4">
                    <c:v>0.53621898246965893</c:v>
                  </c:pt>
                  <c:pt idx="6">
                    <c:v>0.22063708422269313</c:v>
                  </c:pt>
                  <c:pt idx="8">
                    <c:v>0.43020162357927183</c:v>
                  </c:pt>
                  <c:pt idx="10">
                    <c:v>0.30833310623193994</c:v>
                  </c:pt>
                  <c:pt idx="12">
                    <c:v>0.35495545983432863</c:v>
                  </c:pt>
                </c:numCache>
              </c:numRef>
            </c:minus>
            <c:spPr>
              <a:noFill/>
              <a:ln w="69850" cap="flat" cmpd="sng" algn="ctr">
                <a:solidFill>
                  <a:schemeClr val="tx1">
                    <a:lumMod val="50000"/>
                    <a:lumOff val="50000"/>
                    <a:alpha val="50000"/>
                  </a:schemeClr>
                </a:solidFill>
                <a:round/>
              </a:ln>
              <a:effectLst/>
            </c:spPr>
          </c:errBars>
          <c:cat>
            <c:strRef>
              <c:f>Sheet1!$T$4:$T$16</c:f>
              <c:strCache>
                <c:ptCount val="13"/>
                <c:pt idx="0">
                  <c:v>MG-1</c:v>
                </c:pt>
                <c:pt idx="2">
                  <c:v>MG-2</c:v>
                </c:pt>
                <c:pt idx="4">
                  <c:v>MG-3</c:v>
                </c:pt>
                <c:pt idx="6">
                  <c:v>MG-4</c:v>
                </c:pt>
                <c:pt idx="8">
                  <c:v>MG-5</c:v>
                </c:pt>
                <c:pt idx="10">
                  <c:v>MG-6</c:v>
                </c:pt>
                <c:pt idx="12">
                  <c:v>MG-7</c:v>
                </c:pt>
              </c:strCache>
            </c:strRef>
          </c:cat>
          <c:val>
            <c:numRef>
              <c:f>Sheet1!$C$23:$C$35</c:f>
              <c:numCache>
                <c:formatCode>General</c:formatCode>
                <c:ptCount val="13"/>
                <c:pt idx="0" formatCode="0">
                  <c:v>3213.0340992331003</c:v>
                </c:pt>
                <c:pt idx="2" formatCode="0">
                  <c:v>3559.2868044530396</c:v>
                </c:pt>
                <c:pt idx="4" formatCode="0">
                  <c:v>3624.9779918918798</c:v>
                </c:pt>
                <c:pt idx="6" formatCode="0">
                  <c:v>2974.9554104621197</c:v>
                </c:pt>
                <c:pt idx="8" formatCode="0">
                  <c:v>4391.4472449852801</c:v>
                </c:pt>
                <c:pt idx="10" formatCode="0">
                  <c:v>3408.8055254660799</c:v>
                </c:pt>
                <c:pt idx="12" formatCode="0">
                  <c:v>3216.2737986994002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0F-6947-B602-73ABC4C71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67296"/>
        <c:axId val="41348768"/>
      </c:barChart>
      <c:catAx>
        <c:axId val="4186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48768"/>
        <c:crossesAt val="0"/>
        <c:auto val="1"/>
        <c:lblAlgn val="ctr"/>
        <c:lblOffset val="100"/>
        <c:noMultiLvlLbl val="0"/>
      </c:catAx>
      <c:valAx>
        <c:axId val="41348768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Na (ppm)</a:t>
                </a:r>
                <a:r>
                  <a:rPr lang="en-US" sz="1200" baseline="0"/>
                  <a:t> measured in SIMS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7296"/>
        <c:crossesAt val="1"/>
        <c:crossBetween val="between"/>
        <c:minorUnit val="25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227096998564007"/>
          <c:y val="3.8685994531121627E-2"/>
          <c:w val="0.26095067190722393"/>
          <c:h val="9.00947573540604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1138754</xdr:colOff>
      <xdr:row>67</xdr:row>
      <xdr:rowOff>20866</xdr:rowOff>
    </xdr:from>
    <xdr:to>
      <xdr:col>12</xdr:col>
      <xdr:colOff>675711</xdr:colOff>
      <xdr:row>87</xdr:row>
      <xdr:rowOff>35463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A032F3-15D5-215F-4495-74AA6D528E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80243</xdr:colOff>
      <xdr:row>44</xdr:row>
      <xdr:rowOff>124927</xdr:rowOff>
    </xdr:from>
    <xdr:to>
      <xdr:col>7</xdr:col>
      <xdr:colOff>1072742</xdr:colOff>
      <xdr:row>64</xdr:row>
      <xdr:rowOff>139523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BE6BE2E-049E-BB47-8A04-4516C7E4A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1129381</xdr:colOff>
      <xdr:row>44</xdr:row>
      <xdr:rowOff>124928</xdr:rowOff>
    </xdr:from>
    <xdr:to>
      <xdr:col>12</xdr:col>
      <xdr:colOff>666487</xdr:colOff>
      <xdr:row>64</xdr:row>
      <xdr:rowOff>139524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A017829-1E49-CF41-9E21-CE9B53695C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93890</xdr:colOff>
      <xdr:row>67</xdr:row>
      <xdr:rowOff>14674</xdr:rowOff>
    </xdr:from>
    <xdr:to>
      <xdr:col>7</xdr:col>
      <xdr:colOff>1083980</xdr:colOff>
      <xdr:row>87</xdr:row>
      <xdr:rowOff>29270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5316CFE-4AD8-894F-A772-7FADCF73E3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7039</xdr:colOff>
      <xdr:row>67</xdr:row>
      <xdr:rowOff>24924</xdr:rowOff>
    </xdr:from>
    <xdr:to>
      <xdr:col>19</xdr:col>
      <xdr:colOff>204397</xdr:colOff>
      <xdr:row>87</xdr:row>
      <xdr:rowOff>39521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A955C07-5F67-7143-BB9F-135052853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63418</xdr:colOff>
      <xdr:row>21</xdr:row>
      <xdr:rowOff>67934</xdr:rowOff>
    </xdr:from>
    <xdr:to>
      <xdr:col>19</xdr:col>
      <xdr:colOff>462271</xdr:colOff>
      <xdr:row>45</xdr:row>
      <xdr:rowOff>150690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DE27DA-B9E2-C716-BCB3-2CDB654150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130527</xdr:colOff>
      <xdr:row>23</xdr:row>
      <xdr:rowOff>8004</xdr:rowOff>
    </xdr:from>
    <xdr:to>
      <xdr:col>14</xdr:col>
      <xdr:colOff>324731</xdr:colOff>
      <xdr:row>47</xdr:row>
      <xdr:rowOff>86756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F62ED57-7F3C-1849-874D-268860C5F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512089</xdr:colOff>
      <xdr:row>23</xdr:row>
      <xdr:rowOff>75128</xdr:rowOff>
    </xdr:from>
    <xdr:to>
      <xdr:col>26</xdr:col>
      <xdr:colOff>132168</xdr:colOff>
      <xdr:row>47</xdr:row>
      <xdr:rowOff>157883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1ED4B7-6A09-9F47-BB59-86E9F6CC4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41</xdr:row>
      <xdr:rowOff>1</xdr:rowOff>
    </xdr:from>
    <xdr:to>
      <xdr:col>5</xdr:col>
      <xdr:colOff>493028</xdr:colOff>
      <xdr:row>65</xdr:row>
      <xdr:rowOff>78753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321CBE-81C9-2841-A350-1994AFC414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0.13759</cdr:x>
      <cdr:y>0.46531</cdr:y>
    </cdr:from>
    <cdr:to>
      <cdr:x>0.96675</cdr:x>
      <cdr:y>0.56149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F8B43A2-BB38-2F54-8477-191D2FA0CF34}"/>
            </a:ext>
          </a:extLst>
        </cdr:cNvPr>
        <cdr:cNvSpPr/>
      </cdr:nvSpPr>
      <cdr:spPr>
        <a:xfrm xmlns:a="http://schemas.openxmlformats.org/drawingml/2006/main">
          <a:off x="627738" y="2173423"/>
          <a:ext cx="3783024" cy="449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  <a:alpha val="1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0.22684</cdr:x>
      <cdr:y>0.20336</cdr:y>
    </cdr:from>
    <cdr:to>
      <cdr:x>0.82629</cdr:x>
      <cdr:y>0.39584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C367AE7-C202-8575-B95B-7A6DFB2AF541}"/>
            </a:ext>
          </a:extLst>
        </cdr:cNvPr>
        <cdr:cNvSpPr txBox="1"/>
      </cdr:nvSpPr>
      <cdr:spPr>
        <a:xfrm xmlns:a="http://schemas.openxmlformats.org/drawingml/2006/main">
          <a:off x="1034764" y="966116"/>
          <a:ext cx="2734504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Average K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in Miyakejima core 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= 44.01 </a:t>
          </a:r>
        </a:p>
        <a:p xmlns:a="http://schemas.openxmlformats.org/drawingml/2006/main"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		±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3.77 ppm</a:t>
          </a:r>
          <a:r>
            <a:rPr lang="en-US" sz="1100" b="0" i="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(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1-</a:t>
          </a:r>
          <a:r>
            <a:rPr lang="el-GR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σ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)</a:t>
          </a:r>
          <a:endParaRPr lang="en-US" sz="1100" b="0" baseline="0"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endParaRPr lang="en-US" sz="1100" b="0"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0.13555</cdr:x>
      <cdr:y>0.42519</cdr:y>
    </cdr:from>
    <cdr:to>
      <cdr:x>0.96471</cdr:x>
      <cdr:y>0.72067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F8B43A2-BB38-2F54-8477-191D2FA0CF34}"/>
            </a:ext>
          </a:extLst>
        </cdr:cNvPr>
        <cdr:cNvSpPr/>
      </cdr:nvSpPr>
      <cdr:spPr>
        <a:xfrm xmlns:a="http://schemas.openxmlformats.org/drawingml/2006/main" flipV="1">
          <a:off x="618612" y="1981433"/>
          <a:ext cx="3784015" cy="137699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  <a:alpha val="1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0.21824</cdr:x>
      <cdr:y>0.2456</cdr:y>
    </cdr:from>
    <cdr:to>
      <cdr:x>0.81785</cdr:x>
      <cdr:y>0.43808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2D582A4-B8C6-165C-569F-BEDEE5A0B1CF}"/>
            </a:ext>
          </a:extLst>
        </cdr:cNvPr>
        <cdr:cNvSpPr txBox="1"/>
      </cdr:nvSpPr>
      <cdr:spPr>
        <a:xfrm xmlns:a="http://schemas.openxmlformats.org/drawingml/2006/main">
          <a:off x="995260" y="1166780"/>
          <a:ext cx="2734504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Average Li in Miyakejima core 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= 0.31 </a:t>
          </a:r>
        </a:p>
        <a:p xmlns:a="http://schemas.openxmlformats.org/drawingml/2006/main"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		±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0.14 ppm</a:t>
          </a:r>
          <a:r>
            <a:rPr lang="en-US" sz="1100" b="0" i="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(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1-</a:t>
          </a:r>
          <a:r>
            <a:rPr lang="el-GR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σ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)</a:t>
          </a:r>
          <a:endParaRPr lang="en-US" sz="1100" b="0" baseline="0"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endParaRPr lang="en-US" sz="1100" b="0"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0.13982</cdr:x>
      <cdr:y>0.3142</cdr:y>
    </cdr:from>
    <cdr:to>
      <cdr:x>0.96898</cdr:x>
      <cdr:y>0.4061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F8B43A2-BB38-2F54-8477-191D2FA0CF34}"/>
            </a:ext>
          </a:extLst>
        </cdr:cNvPr>
        <cdr:cNvSpPr/>
      </cdr:nvSpPr>
      <cdr:spPr>
        <a:xfrm xmlns:a="http://schemas.openxmlformats.org/drawingml/2006/main">
          <a:off x="640043" y="1447311"/>
          <a:ext cx="3795620" cy="42333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  <a:alpha val="1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0.29747</cdr:x>
      <cdr:y>0.0677</cdr:y>
    </cdr:from>
    <cdr:to>
      <cdr:x>0.89692</cdr:x>
      <cdr:y>0.26018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C367AE7-C202-8575-B95B-7A6DFB2AF541}"/>
            </a:ext>
          </a:extLst>
        </cdr:cNvPr>
        <cdr:cNvSpPr txBox="1"/>
      </cdr:nvSpPr>
      <cdr:spPr>
        <a:xfrm xmlns:a="http://schemas.openxmlformats.org/drawingml/2006/main">
          <a:off x="1362479" y="316923"/>
          <a:ext cx="2745642" cy="900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Average Ti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en-US" sz="1100" b="0">
              <a:latin typeface="Calibri" panose="020F0502020204030204" pitchFamily="34" charset="0"/>
              <a:cs typeface="Calibri" panose="020F0502020204030204" pitchFamily="34" charset="0"/>
            </a:rPr>
            <a:t>in Miyakejima core 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= 37.29 </a:t>
          </a:r>
        </a:p>
        <a:p xmlns:a="http://schemas.openxmlformats.org/drawingml/2006/main"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		±</a:t>
          </a:r>
          <a:r>
            <a:rPr lang="en-US" sz="1100" b="0" baseline="0">
              <a:latin typeface="Calibri" panose="020F0502020204030204" pitchFamily="34" charset="0"/>
              <a:cs typeface="Calibri" panose="020F0502020204030204" pitchFamily="34" charset="0"/>
            </a:rPr>
            <a:t> 2.93 ppm</a:t>
          </a:r>
          <a:r>
            <a:rPr lang="en-US" sz="1100" b="0" i="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(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1-</a:t>
          </a:r>
          <a:r>
            <a:rPr lang="el-GR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σ</a:t>
          </a:r>
          <a:r>
            <a:rPr lang="en-US" sz="11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)</a:t>
          </a:r>
          <a:endParaRPr lang="en-US" sz="1100" b="0" baseline="0"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endParaRPr lang="en-US" sz="1100" b="0"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0.13705</cdr:x>
      <cdr:y>0.33227</cdr:y>
    </cdr:from>
    <cdr:to>
      <cdr:x>0.96471</cdr:x>
      <cdr:y>0.45668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F8B43A2-BB38-2F54-8477-191D2FA0CF34}"/>
            </a:ext>
          </a:extLst>
        </cdr:cNvPr>
        <cdr:cNvSpPr/>
      </cdr:nvSpPr>
      <cdr:spPr>
        <a:xfrm xmlns:a="http://schemas.openxmlformats.org/drawingml/2006/main" flipV="1">
          <a:off x="625687" y="1553798"/>
          <a:ext cx="3778737" cy="58178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  <a:alpha val="1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0.23829</cdr:x>
      <cdr:y>0.11841</cdr:y>
    </cdr:from>
    <cdr:to>
      <cdr:x>0.8379</cdr:x>
      <cdr:y>0.31089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2D582A4-B8C6-165C-569F-BEDEE5A0B1CF}"/>
            </a:ext>
          </a:extLst>
        </cdr:cNvPr>
        <cdr:cNvSpPr txBox="1"/>
      </cdr:nvSpPr>
      <cdr:spPr>
        <a:xfrm xmlns:a="http://schemas.openxmlformats.org/drawingml/2006/main">
          <a:off x="1088055" y="562088"/>
          <a:ext cx="2737927" cy="913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0">
              <a:latin typeface="Calibri" panose="020F0502020204030204" pitchFamily="34" charset="0"/>
              <a:cs typeface="Calibri" panose="020F0502020204030204" pitchFamily="34" charset="0"/>
            </a:rPr>
            <a:t>Average Na in Miyakejima core </a:t>
          </a:r>
          <a:r>
            <a:rPr lang="en-US" sz="1400" b="0" baseline="0">
              <a:latin typeface="Calibri" panose="020F0502020204030204" pitchFamily="34" charset="0"/>
              <a:cs typeface="Calibri" panose="020F0502020204030204" pitchFamily="34" charset="0"/>
            </a:rPr>
            <a:t>= 3510 </a:t>
          </a:r>
        </a:p>
        <a:p xmlns:a="http://schemas.openxmlformats.org/drawingml/2006/main">
          <a:r>
            <a:rPr lang="en-US" sz="14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		±</a:t>
          </a:r>
          <a:r>
            <a:rPr lang="en-US" sz="1400" b="0" baseline="0">
              <a:latin typeface="Calibri" panose="020F0502020204030204" pitchFamily="34" charset="0"/>
              <a:cs typeface="Calibri" panose="020F0502020204030204" pitchFamily="34" charset="0"/>
            </a:rPr>
            <a:t> 461 ppm</a:t>
          </a:r>
          <a:r>
            <a:rPr lang="en-US" sz="1400" b="0" i="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(</a:t>
          </a:r>
          <a:r>
            <a:rPr lang="en-US" sz="14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1-</a:t>
          </a:r>
          <a:r>
            <a:rPr lang="el-GR" sz="14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σ</a:t>
          </a:r>
          <a:r>
            <a:rPr lang="en-US" sz="1400" b="0" i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)</a:t>
          </a:r>
          <a:endParaRPr lang="en-US" sz="1400" b="0" baseline="0"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endParaRPr lang="en-US" sz="1400" b="0"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AQ68"/>
  <sheetViews>
    <sheetView topLeftCell="A32" zoomScale="93" zoomScaleNormal="116" workbookViewId="0">
      <selection activeCell="AN25" sqref="AN25"/>
    </sheetView>
  </sheetViews>
  <sheetFormatPr baseColWidth="10" defaultColWidth="8.83203125" defaultRowHeight="15" x14ac:dyDescent="0.2"/>
  <cols>
    <col min="1" max="1" width="8.83203125" style="20"/>
    <col min="4" max="4" width="8.83203125" style="22"/>
    <col min="6" max="6" width="8.83203125" style="20"/>
    <col min="8" max="8" width="24.6640625" bestFit="1" customWidth="1"/>
    <col min="9" max="9" width="9.33203125" bestFit="1" customWidth="1"/>
    <col min="10" max="10" width="12" bestFit="1" customWidth="1"/>
    <col min="11" max="11" width="11.1640625" bestFit="1" customWidth="1"/>
    <col min="12" max="12" width="13.83203125" bestFit="1" customWidth="1"/>
    <col min="13" max="13" width="10" bestFit="1" customWidth="1"/>
    <col min="14" max="14" width="12.6640625" bestFit="1" customWidth="1"/>
    <col min="15" max="15" width="10.33203125" bestFit="1" customWidth="1"/>
    <col min="16" max="16" width="13" bestFit="1" customWidth="1"/>
    <col min="17" max="17" width="8.33203125" style="22" bestFit="1" customWidth="1"/>
    <col min="18" max="18" width="8.6640625" customWidth="1"/>
    <col min="19" max="19" width="8.83203125" style="20"/>
    <col min="20" max="20" width="14.83203125" bestFit="1" customWidth="1"/>
    <col min="21" max="21" width="16.83203125" bestFit="1" customWidth="1"/>
    <col min="22" max="22" width="15.6640625" bestFit="1" customWidth="1"/>
    <col min="23" max="23" width="15.5" bestFit="1" customWidth="1"/>
    <col min="24" max="24" width="13.6640625" style="22" bestFit="1" customWidth="1"/>
    <col min="26" max="26" width="17.6640625" style="20" bestFit="1" customWidth="1"/>
    <col min="27" max="27" width="19.5" bestFit="1" customWidth="1"/>
    <col min="28" max="28" width="18.33203125" bestFit="1" customWidth="1"/>
    <col min="29" max="29" width="18.6640625" style="22" bestFit="1" customWidth="1"/>
    <col min="30" max="30" width="9.33203125" customWidth="1"/>
    <col min="31" max="31" width="16.5" style="20" bestFit="1" customWidth="1"/>
    <col min="32" max="38" width="15.5" bestFit="1" customWidth="1"/>
    <col min="39" max="39" width="13.6640625" style="20" bestFit="1" customWidth="1"/>
    <col min="40" max="40" width="13.6640625" style="21" bestFit="1" customWidth="1"/>
    <col min="41" max="41" width="8" style="10" bestFit="1" customWidth="1"/>
    <col min="42" max="42" width="8.6640625" style="10" customWidth="1"/>
    <col min="43" max="43" width="8" bestFit="1" customWidth="1"/>
  </cols>
  <sheetData>
    <row r="1" spans="1:40" x14ac:dyDescent="0.2">
      <c r="A1" s="32"/>
      <c r="B1" s="19"/>
      <c r="C1" s="19"/>
      <c r="D1" s="33"/>
      <c r="F1" s="32"/>
      <c r="G1" s="19"/>
      <c r="H1" s="19"/>
      <c r="I1" s="19"/>
      <c r="J1" s="19"/>
      <c r="K1" s="19"/>
      <c r="L1" s="19"/>
      <c r="M1" s="19"/>
      <c r="N1" s="19"/>
      <c r="O1" s="19"/>
      <c r="P1" s="19"/>
      <c r="Q1" s="33"/>
      <c r="S1" s="32"/>
      <c r="T1" s="62" t="s">
        <v>429</v>
      </c>
      <c r="U1" s="62"/>
      <c r="V1" s="62"/>
      <c r="W1" s="62"/>
      <c r="X1" s="63"/>
      <c r="Z1" s="32"/>
      <c r="AA1" s="19"/>
      <c r="AB1" s="19"/>
      <c r="AC1" s="33"/>
      <c r="AE1" s="61" t="s">
        <v>432</v>
      </c>
      <c r="AF1" s="62"/>
      <c r="AG1" s="62"/>
      <c r="AH1" s="62"/>
      <c r="AI1" s="62"/>
      <c r="AJ1" s="62"/>
      <c r="AK1" s="62"/>
      <c r="AL1" s="62"/>
      <c r="AM1" s="62"/>
      <c r="AN1" s="63"/>
    </row>
    <row r="2" spans="1:40" x14ac:dyDescent="0.2">
      <c r="T2" t="s">
        <v>430</v>
      </c>
      <c r="U2" t="s">
        <v>430</v>
      </c>
      <c r="V2" t="s">
        <v>430</v>
      </c>
      <c r="W2" t="s">
        <v>430</v>
      </c>
      <c r="X2" s="22" t="s">
        <v>431</v>
      </c>
      <c r="AE2" s="70" t="s">
        <v>430</v>
      </c>
      <c r="AF2" s="71"/>
      <c r="AG2" s="71"/>
      <c r="AH2" s="71"/>
      <c r="AI2" s="71"/>
      <c r="AJ2" s="71"/>
      <c r="AK2" s="71"/>
      <c r="AL2" s="71"/>
      <c r="AM2" s="70" t="s">
        <v>431</v>
      </c>
      <c r="AN2" s="72"/>
    </row>
    <row r="3" spans="1:40" x14ac:dyDescent="0.2">
      <c r="A3" s="64" t="s">
        <v>396</v>
      </c>
      <c r="B3" s="65"/>
      <c r="C3" s="65"/>
      <c r="D3" s="66"/>
      <c r="S3" s="36" t="s">
        <v>395</v>
      </c>
      <c r="T3" s="37">
        <v>5.5495999999999999</v>
      </c>
      <c r="U3" s="37">
        <v>10.382</v>
      </c>
      <c r="V3" s="37">
        <v>11.722</v>
      </c>
      <c r="W3" s="37">
        <v>721.3</v>
      </c>
      <c r="X3" s="38">
        <v>801.58</v>
      </c>
      <c r="AE3" s="67"/>
      <c r="AF3" s="68"/>
      <c r="AG3" s="68"/>
      <c r="AH3" s="68"/>
      <c r="AI3" s="68"/>
      <c r="AJ3" s="68"/>
      <c r="AK3" s="68"/>
      <c r="AL3" s="68"/>
      <c r="AM3" s="67"/>
      <c r="AN3" s="69"/>
    </row>
    <row r="4" spans="1:40" x14ac:dyDescent="0.2">
      <c r="A4" s="43" t="s">
        <v>214</v>
      </c>
      <c r="B4" s="11" t="s">
        <v>213</v>
      </c>
      <c r="C4" s="11" t="s">
        <v>211</v>
      </c>
      <c r="D4" s="44" t="s">
        <v>212</v>
      </c>
      <c r="E4" s="49"/>
      <c r="F4" s="50"/>
      <c r="G4" s="11" t="s">
        <v>215</v>
      </c>
      <c r="H4" s="51" t="s">
        <v>2</v>
      </c>
      <c r="I4" s="51" t="s">
        <v>420</v>
      </c>
      <c r="J4" s="51" t="s">
        <v>421</v>
      </c>
      <c r="K4" s="51" t="s">
        <v>422</v>
      </c>
      <c r="L4" s="51" t="s">
        <v>423</v>
      </c>
      <c r="M4" s="51" t="s">
        <v>424</v>
      </c>
      <c r="N4" s="51" t="s">
        <v>425</v>
      </c>
      <c r="O4" s="51" t="s">
        <v>426</v>
      </c>
      <c r="P4" s="51" t="s">
        <v>427</v>
      </c>
      <c r="Q4" s="52" t="s">
        <v>428</v>
      </c>
      <c r="R4" s="51"/>
      <c r="S4" s="53"/>
      <c r="T4" s="51" t="s">
        <v>416</v>
      </c>
      <c r="U4" s="51" t="s">
        <v>417</v>
      </c>
      <c r="V4" s="51" t="s">
        <v>418</v>
      </c>
      <c r="W4" s="76" t="s">
        <v>419</v>
      </c>
      <c r="X4" s="77"/>
      <c r="Y4" s="54"/>
      <c r="Z4" s="53" t="s">
        <v>410</v>
      </c>
      <c r="AA4" s="51" t="s">
        <v>413</v>
      </c>
      <c r="AB4" s="51" t="s">
        <v>414</v>
      </c>
      <c r="AC4" s="52" t="s">
        <v>415</v>
      </c>
      <c r="AD4" s="54"/>
      <c r="AE4" s="53" t="s">
        <v>266</v>
      </c>
      <c r="AF4" s="51" t="s">
        <v>397</v>
      </c>
      <c r="AG4" s="51" t="s">
        <v>267</v>
      </c>
      <c r="AH4" s="51" t="s">
        <v>398</v>
      </c>
      <c r="AI4" s="51" t="s">
        <v>268</v>
      </c>
      <c r="AJ4" s="51" t="s">
        <v>399</v>
      </c>
      <c r="AK4" s="51" t="s">
        <v>269</v>
      </c>
      <c r="AL4" s="51" t="s">
        <v>400</v>
      </c>
      <c r="AM4" s="53" t="s">
        <v>269</v>
      </c>
      <c r="AN4" s="52" t="s">
        <v>400</v>
      </c>
    </row>
    <row r="5" spans="1:40" x14ac:dyDescent="0.2">
      <c r="E5" s="12"/>
      <c r="W5" s="71"/>
      <c r="X5" s="72"/>
    </row>
    <row r="6" spans="1:40" x14ac:dyDescent="0.2">
      <c r="A6" s="45"/>
      <c r="B6" s="46"/>
      <c r="C6" s="47"/>
      <c r="D6" s="48"/>
      <c r="E6" s="13"/>
      <c r="G6" s="42"/>
      <c r="I6" s="3"/>
      <c r="J6" s="3"/>
      <c r="K6" s="3"/>
      <c r="L6" s="3"/>
      <c r="M6" s="3"/>
      <c r="N6" s="3"/>
      <c r="O6" s="3"/>
      <c r="P6" s="3"/>
      <c r="Q6" s="41"/>
      <c r="R6" s="3"/>
      <c r="T6" s="4"/>
      <c r="U6" s="5"/>
      <c r="V6" s="5"/>
      <c r="W6" s="73"/>
      <c r="X6" s="74"/>
      <c r="Y6" s="5"/>
      <c r="Z6" s="34"/>
      <c r="AA6" s="7"/>
      <c r="AB6" s="7"/>
      <c r="AC6" s="35"/>
      <c r="AE6" s="23"/>
      <c r="AF6" s="4"/>
      <c r="AG6" s="6"/>
      <c r="AH6" s="6"/>
      <c r="AI6" s="6"/>
      <c r="AJ6" s="6"/>
      <c r="AK6" s="6"/>
      <c r="AL6" s="6"/>
    </row>
    <row r="7" spans="1:40" x14ac:dyDescent="0.2">
      <c r="A7" s="45"/>
      <c r="B7" s="46"/>
      <c r="C7" s="47"/>
      <c r="D7" s="55"/>
      <c r="E7" s="47"/>
      <c r="G7" s="42"/>
      <c r="I7" s="3"/>
      <c r="J7" s="3"/>
      <c r="K7" s="3"/>
      <c r="L7" s="3"/>
      <c r="M7" s="3"/>
      <c r="N7" s="3"/>
      <c r="O7" s="3"/>
      <c r="P7" s="3"/>
      <c r="Q7" s="41"/>
      <c r="R7" s="3"/>
      <c r="T7" s="4"/>
      <c r="U7" s="5"/>
      <c r="V7" s="5"/>
      <c r="W7" s="73"/>
      <c r="X7" s="74"/>
      <c r="Y7" s="5"/>
      <c r="Z7" s="34"/>
      <c r="AA7" s="7"/>
      <c r="AB7" s="7"/>
      <c r="AC7" s="35"/>
      <c r="AE7" s="23"/>
      <c r="AF7" s="4"/>
      <c r="AG7" s="6"/>
      <c r="AH7" s="6"/>
      <c r="AI7" s="6"/>
      <c r="AJ7" s="6"/>
      <c r="AK7" s="6"/>
      <c r="AL7" s="6"/>
    </row>
    <row r="8" spans="1:40" x14ac:dyDescent="0.2">
      <c r="A8" s="45">
        <v>380</v>
      </c>
      <c r="B8" s="46">
        <v>30468.5</v>
      </c>
      <c r="C8" s="47">
        <v>21900</v>
      </c>
      <c r="D8" s="55">
        <v>430</v>
      </c>
      <c r="E8" s="47"/>
      <c r="F8" s="20" t="s">
        <v>411</v>
      </c>
      <c r="G8" s="42">
        <v>52.9</v>
      </c>
      <c r="H8" t="str">
        <f>'Data Staging'!A5</f>
        <v>GSE_01</v>
      </c>
      <c r="I8" s="3">
        <f>'Data Staging'!B5</f>
        <v>1.350725</v>
      </c>
      <c r="J8" s="3">
        <f>'Data Staging'!C5</f>
        <v>7.6267360000000003E-3</v>
      </c>
      <c r="K8" s="3">
        <f>'Data Staging'!H5</f>
        <v>66.683080000000004</v>
      </c>
      <c r="L8" s="3">
        <f>'Data Staging'!I5</f>
        <v>0.48983260000000001</v>
      </c>
      <c r="M8" s="3">
        <f>'Data Staging'!N5</f>
        <v>36.23912</v>
      </c>
      <c r="N8" s="3">
        <f>'Data Staging'!O5</f>
        <v>0.28897919999999999</v>
      </c>
      <c r="O8" s="3">
        <f>'Data Staging'!T5</f>
        <v>1.0246089999999999E-2</v>
      </c>
      <c r="P8" s="3">
        <f>'Data Staging'!U5</f>
        <v>1.5469449999999999E-4</v>
      </c>
      <c r="Q8" s="41">
        <f>'Data Staging'!Z5</f>
        <v>268073.3</v>
      </c>
      <c r="R8" s="3"/>
      <c r="T8" s="4">
        <f t="shared" ref="T8:T12" si="0">I8*$G8</f>
        <v>71.453352499999994</v>
      </c>
      <c r="U8" s="5">
        <f t="shared" ref="U8:U30" si="1">K8*$G8</f>
        <v>3527.534932</v>
      </c>
      <c r="V8" s="5">
        <f t="shared" ref="V8:V30" si="2">M8*$G8</f>
        <v>1917.049448</v>
      </c>
      <c r="W8" s="73">
        <f>O8*$G8</f>
        <v>0.542018161</v>
      </c>
      <c r="X8" s="74"/>
      <c r="Y8" s="5"/>
      <c r="Z8" s="34">
        <f t="shared" ref="Z8:Z12" si="3">J8*$G8</f>
        <v>0.4034543344</v>
      </c>
      <c r="AA8" s="7">
        <f t="shared" ref="AA8:AA30" si="4">L8*$G8</f>
        <v>25.91214454</v>
      </c>
      <c r="AB8" s="7">
        <f t="shared" ref="AB8:AB30" si="5">N8*$G8</f>
        <v>15.286999679999999</v>
      </c>
      <c r="AC8" s="35">
        <f>P8*$G8</f>
        <v>8.1833390499999985E-3</v>
      </c>
      <c r="AE8" s="23">
        <f t="shared" ref="AE8:AE16" si="6">T8*T$3</f>
        <v>396.53752503399994</v>
      </c>
      <c r="AF8" s="4">
        <f t="shared" ref="AF8:AF16" si="7">Z8*T$3</f>
        <v>2.23901017418624</v>
      </c>
      <c r="AG8" s="6">
        <f t="shared" ref="AG8:AG16" si="8">U8*U$3</f>
        <v>36622.867664024001</v>
      </c>
      <c r="AH8" s="6">
        <f t="shared" ref="AH8:AH16" si="9">AA8*U$3</f>
        <v>269.01988461427999</v>
      </c>
      <c r="AI8" s="6">
        <f t="shared" ref="AI8:AI16" si="10">V8*V$3</f>
        <v>22471.653629455999</v>
      </c>
      <c r="AJ8" s="6">
        <f t="shared" ref="AJ8:AJ16" si="11">AB8*V$3</f>
        <v>179.19421024895999</v>
      </c>
      <c r="AK8" s="6">
        <f t="shared" ref="AK8:AK16" si="12">W8*W$3</f>
        <v>390.95769952929999</v>
      </c>
      <c r="AL8" s="6">
        <f>AC8*W$3</f>
        <v>5.9026424567649984</v>
      </c>
      <c r="AM8" s="31">
        <f>W8*X$3</f>
        <v>434.47091749438005</v>
      </c>
      <c r="AN8" s="24">
        <f>AC8*X$3</f>
        <v>6.5596009156989989</v>
      </c>
    </row>
    <row r="9" spans="1:40" x14ac:dyDescent="0.2">
      <c r="A9" s="45">
        <v>380</v>
      </c>
      <c r="B9" s="46">
        <v>30468.5</v>
      </c>
      <c r="C9" s="47">
        <v>21900</v>
      </c>
      <c r="D9" s="55">
        <v>430</v>
      </c>
      <c r="E9" s="47"/>
      <c r="F9" s="20" t="s">
        <v>411</v>
      </c>
      <c r="G9" s="42">
        <v>52.9</v>
      </c>
      <c r="H9" t="str">
        <f>'Data Staging'!A10</f>
        <v>GSE_02</v>
      </c>
      <c r="I9" s="3">
        <f>'Data Staging'!B10</f>
        <v>1.358889</v>
      </c>
      <c r="J9" s="3">
        <f>'Data Staging'!C10</f>
        <v>1.1139710000000001E-2</v>
      </c>
      <c r="K9" s="3">
        <f>'Data Staging'!H10</f>
        <v>63.844940000000001</v>
      </c>
      <c r="L9" s="3">
        <f>'Data Staging'!I10</f>
        <v>0.49432389999999998</v>
      </c>
      <c r="M9" s="3">
        <f>'Data Staging'!N10</f>
        <v>33.994250000000001</v>
      </c>
      <c r="N9" s="3">
        <f>'Data Staging'!O10</f>
        <v>0.28896500000000003</v>
      </c>
      <c r="O9" s="3">
        <f>'Data Staging'!T10</f>
        <v>1.0032869999999999E-2</v>
      </c>
      <c r="P9" s="3">
        <f>'Data Staging'!U10</f>
        <v>2.4994509999999999E-4</v>
      </c>
      <c r="Q9" s="41">
        <f>'Data Staging'!Z10</f>
        <v>277453.59999999998</v>
      </c>
      <c r="R9" s="3"/>
      <c r="T9" s="4">
        <f t="shared" si="0"/>
        <v>71.885228099999992</v>
      </c>
      <c r="U9" s="5">
        <f>K9*$G9</f>
        <v>3377.3973259999998</v>
      </c>
      <c r="V9" s="5">
        <f>M9*$G9</f>
        <v>1798.2958249999999</v>
      </c>
      <c r="W9" s="73">
        <f>O9*$G9</f>
        <v>0.53073882299999997</v>
      </c>
      <c r="X9" s="74"/>
      <c r="Y9" s="5"/>
      <c r="Z9" s="34">
        <f t="shared" si="3"/>
        <v>0.58929065899999999</v>
      </c>
      <c r="AA9" s="7">
        <f>L9*$G9</f>
        <v>26.149734309999999</v>
      </c>
      <c r="AB9" s="7">
        <f>N9*$G9</f>
        <v>15.286248500000001</v>
      </c>
      <c r="AC9" s="35">
        <f>P9*$G9</f>
        <v>1.3222095789999999E-2</v>
      </c>
      <c r="AE9" s="23">
        <f>T9*T$3</f>
        <v>398.93426186375996</v>
      </c>
      <c r="AF9" s="4">
        <f>Z9*T$3</f>
        <v>3.2703274411863998</v>
      </c>
      <c r="AG9" s="6">
        <f>U9*U$3</f>
        <v>35064.139038531997</v>
      </c>
      <c r="AH9" s="6">
        <f>AA9*U$3</f>
        <v>271.48654160641996</v>
      </c>
      <c r="AI9" s="6">
        <f>V9*V$3</f>
        <v>21079.623660649999</v>
      </c>
      <c r="AJ9" s="6">
        <f>AB9*V$3</f>
        <v>179.185404917</v>
      </c>
      <c r="AK9" s="6">
        <f>W9*W$3</f>
        <v>382.82191302989997</v>
      </c>
      <c r="AL9" s="6">
        <f>AC9*W$3</f>
        <v>9.5370976933269986</v>
      </c>
      <c r="AM9" s="31">
        <f>W9*X$3</f>
        <v>425.42962574033999</v>
      </c>
      <c r="AN9" s="24">
        <f>AC9*X$3</f>
        <v>10.598567543348199</v>
      </c>
    </row>
    <row r="10" spans="1:40" x14ac:dyDescent="0.2">
      <c r="A10" s="45"/>
      <c r="B10" s="46"/>
      <c r="C10" s="47"/>
      <c r="D10" s="55"/>
      <c r="E10" s="47"/>
      <c r="G10" s="42"/>
      <c r="I10" s="3"/>
      <c r="J10" s="3"/>
      <c r="K10" s="3"/>
      <c r="L10" s="3"/>
      <c r="M10" s="3"/>
      <c r="N10" s="3"/>
      <c r="O10" s="3"/>
      <c r="P10" s="3"/>
      <c r="Q10" s="41"/>
      <c r="R10" s="3"/>
      <c r="T10" s="4"/>
      <c r="U10" s="5"/>
      <c r="V10" s="5"/>
      <c r="W10" s="73"/>
      <c r="X10" s="74"/>
      <c r="Y10" s="5"/>
      <c r="Z10" s="34"/>
      <c r="AA10" s="7"/>
      <c r="AB10" s="7"/>
      <c r="AC10" s="35"/>
      <c r="AE10" s="23"/>
      <c r="AF10" s="4"/>
      <c r="AG10" s="6"/>
      <c r="AH10" s="6"/>
      <c r="AI10" s="6"/>
      <c r="AJ10" s="6"/>
      <c r="AK10" s="6"/>
      <c r="AL10" s="6"/>
      <c r="AM10" s="31"/>
      <c r="AN10" s="24"/>
    </row>
    <row r="11" spans="1:40" x14ac:dyDescent="0.2">
      <c r="A11" s="56">
        <v>1.69</v>
      </c>
      <c r="B11" s="46">
        <v>101809.37231343282</v>
      </c>
      <c r="C11" s="47">
        <v>30</v>
      </c>
      <c r="D11" s="57">
        <v>3.61</v>
      </c>
      <c r="E11" s="46"/>
      <c r="F11" s="20" t="s">
        <v>411</v>
      </c>
      <c r="G11" s="42">
        <v>72.099999999999994</v>
      </c>
      <c r="H11" t="str">
        <f>'Data Staging'!A4</f>
        <v>NIST 614_01</v>
      </c>
      <c r="I11" s="3">
        <f>'Data Staging'!B4</f>
        <v>3.6983680000000001E-3</v>
      </c>
      <c r="J11" s="3">
        <f>'Data Staging'!C4</f>
        <v>1.287541E-4</v>
      </c>
      <c r="K11" s="3">
        <f>'Data Staging'!H4</f>
        <v>131.19210000000001</v>
      </c>
      <c r="L11" s="3">
        <f>'Data Staging'!I4</f>
        <v>0.91442259999999997</v>
      </c>
      <c r="M11" s="3">
        <f>'Data Staging'!N4</f>
        <v>7.3879219999999995E-2</v>
      </c>
      <c r="N11" s="3">
        <f>'Data Staging'!O4</f>
        <v>3.079226E-3</v>
      </c>
      <c r="O11" s="3"/>
      <c r="P11" s="3"/>
      <c r="Q11" s="41">
        <f>'Data Staging'!Z4</f>
        <v>260847.9</v>
      </c>
      <c r="R11" s="3"/>
      <c r="T11" s="4">
        <f t="shared" si="0"/>
        <v>0.2666523328</v>
      </c>
      <c r="U11" s="5">
        <f>K11*$G11</f>
        <v>9458.9504099999995</v>
      </c>
      <c r="V11" s="5">
        <f>M11*$G11</f>
        <v>5.3266917619999994</v>
      </c>
      <c r="W11" s="73"/>
      <c r="X11" s="74"/>
      <c r="Y11" s="5"/>
      <c r="Z11" s="34">
        <f t="shared" si="3"/>
        <v>9.2831706099999987E-3</v>
      </c>
      <c r="AA11" s="7">
        <f>L11*$G11</f>
        <v>65.929869459999992</v>
      </c>
      <c r="AB11" s="7">
        <f>N11*$G11</f>
        <v>0.22201219459999999</v>
      </c>
      <c r="AC11" s="35"/>
      <c r="AE11" s="23">
        <f>T11*T$3</f>
        <v>1.4798137861068801</v>
      </c>
      <c r="AF11" s="4">
        <f>Z11*T$3</f>
        <v>5.151788361725599E-2</v>
      </c>
      <c r="AG11" s="6">
        <f>U11*U$3</f>
        <v>98202.823156619997</v>
      </c>
      <c r="AH11" s="6">
        <f>AA11*U$3</f>
        <v>684.4839047337199</v>
      </c>
      <c r="AI11" s="6">
        <f>V11*V$3</f>
        <v>62.439480834163987</v>
      </c>
      <c r="AJ11" s="6">
        <f>AB11*V$3</f>
        <v>2.6024269451011999</v>
      </c>
      <c r="AK11" s="6"/>
      <c r="AL11" s="6"/>
      <c r="AM11" s="31"/>
      <c r="AN11" s="24"/>
    </row>
    <row r="12" spans="1:40" x14ac:dyDescent="0.2">
      <c r="A12" s="45"/>
      <c r="B12" s="46">
        <v>106936.99763432835</v>
      </c>
      <c r="C12" s="47">
        <v>1701.73</v>
      </c>
      <c r="D12" s="55">
        <v>107</v>
      </c>
      <c r="E12" s="47"/>
      <c r="F12" s="20" t="s">
        <v>411</v>
      </c>
      <c r="G12" s="42">
        <v>72.08</v>
      </c>
      <c r="H12" t="str">
        <f>'Data Staging'!A6</f>
        <v>NIST 620_01</v>
      </c>
      <c r="I12" s="3">
        <f>'Data Staging'!B6</f>
        <v>7.2584169999999996E-3</v>
      </c>
      <c r="J12" s="3">
        <f>'Data Staging'!C6</f>
        <v>1.962733E-4</v>
      </c>
      <c r="K12" s="3">
        <f>'Data Staging'!H6</f>
        <v>133.46170000000001</v>
      </c>
      <c r="L12" s="3">
        <f>'Data Staging'!I6</f>
        <v>0.97607829999999995</v>
      </c>
      <c r="M12" s="3">
        <f>'Data Staging'!N6</f>
        <v>3.6700300000000001</v>
      </c>
      <c r="N12" s="3">
        <f>'Data Staging'!O6</f>
        <v>2.2721040000000001E-2</v>
      </c>
      <c r="O12" s="3">
        <f>'Data Staging'!T6</f>
        <v>1.938819E-3</v>
      </c>
      <c r="P12" s="3">
        <f>'Data Staging'!U6</f>
        <v>8.2586840000000003E-5</v>
      </c>
      <c r="Q12" s="41">
        <f>'Data Staging'!Z6</f>
        <v>264691.09999999998</v>
      </c>
      <c r="R12" s="3"/>
      <c r="T12" s="4">
        <f t="shared" si="0"/>
        <v>0.52318669736000001</v>
      </c>
      <c r="U12" s="5">
        <f t="shared" si="1"/>
        <v>9619.9193360000008</v>
      </c>
      <c r="V12" s="5">
        <f t="shared" si="2"/>
        <v>264.53576240000001</v>
      </c>
      <c r="W12" s="73">
        <f t="shared" ref="W12:W30" si="13">O12*$G12</f>
        <v>0.13975007351999999</v>
      </c>
      <c r="X12" s="74"/>
      <c r="Y12" s="5"/>
      <c r="Z12" s="34">
        <f t="shared" si="3"/>
        <v>1.4147379464E-2</v>
      </c>
      <c r="AA12" s="7">
        <f t="shared" si="4"/>
        <v>70.355723863999998</v>
      </c>
      <c r="AB12" s="7">
        <f t="shared" si="5"/>
        <v>1.6377325632000002</v>
      </c>
      <c r="AC12" s="35">
        <f t="shared" ref="AC12:AC30" si="14">P12*$G12</f>
        <v>5.9528594271999998E-3</v>
      </c>
      <c r="AE12" s="23">
        <f t="shared" si="6"/>
        <v>2.9034768956690558</v>
      </c>
      <c r="AF12" s="4">
        <f t="shared" si="7"/>
        <v>7.8512297073414394E-2</v>
      </c>
      <c r="AG12" s="6">
        <f t="shared" si="8"/>
        <v>99874.002546352</v>
      </c>
      <c r="AH12" s="6">
        <f t="shared" si="9"/>
        <v>730.43312515604794</v>
      </c>
      <c r="AI12" s="6">
        <f t="shared" si="10"/>
        <v>3100.8882068528001</v>
      </c>
      <c r="AJ12" s="6">
        <f t="shared" si="11"/>
        <v>19.197501105830401</v>
      </c>
      <c r="AK12" s="6">
        <f t="shared" si="12"/>
        <v>100.80172802997599</v>
      </c>
      <c r="AL12" s="6">
        <f t="shared" ref="AL12:AL16" si="15">AC12*W$3</f>
        <v>4.2937975048393593</v>
      </c>
      <c r="AM12" s="31">
        <f t="shared" ref="AM12:AM30" si="16">W12*X$3</f>
        <v>112.0208639321616</v>
      </c>
      <c r="AN12" s="24">
        <f t="shared" ref="AN12:AN30" si="17">AC12*X$3</f>
        <v>4.771693059654976</v>
      </c>
    </row>
    <row r="13" spans="1:40" x14ac:dyDescent="0.2">
      <c r="A13" s="45">
        <v>468</v>
      </c>
      <c r="B13" s="46">
        <v>99579.97</v>
      </c>
      <c r="C13" s="47">
        <v>464</v>
      </c>
      <c r="D13" s="55">
        <v>452</v>
      </c>
      <c r="E13" s="47"/>
      <c r="F13" s="20" t="s">
        <v>411</v>
      </c>
      <c r="G13" s="42">
        <v>69.7</v>
      </c>
      <c r="H13" t="str">
        <f>'Data Staging'!A7</f>
        <v>NIST 610_02</v>
      </c>
      <c r="I13" s="3"/>
      <c r="J13" s="3"/>
      <c r="K13" s="3">
        <f>'Data Staging'!H7</f>
        <v>140.29519999999999</v>
      </c>
      <c r="L13" s="3">
        <f>'Data Staging'!I7</f>
        <v>0.93807750000000001</v>
      </c>
      <c r="M13" s="3">
        <f>'Data Staging'!N7</f>
        <v>0.62638870000000002</v>
      </c>
      <c r="N13" s="3">
        <f>'Data Staging'!O7</f>
        <v>4.2966259999999996E-3</v>
      </c>
      <c r="O13" s="3">
        <f>'Data Staging'!T7</f>
        <v>9.5742199999999996E-3</v>
      </c>
      <c r="P13" s="3">
        <f>'Data Staging'!U7</f>
        <v>2.011448E-4</v>
      </c>
      <c r="Q13" s="41">
        <f>'Data Staging'!Z7</f>
        <v>213478</v>
      </c>
      <c r="R13" s="3"/>
      <c r="T13" s="4"/>
      <c r="U13" s="5">
        <f t="shared" si="1"/>
        <v>9778.5754400000005</v>
      </c>
      <c r="V13" s="5">
        <f t="shared" si="2"/>
        <v>43.659292390000005</v>
      </c>
      <c r="W13" s="73">
        <f t="shared" si="13"/>
        <v>0.66732313399999998</v>
      </c>
      <c r="X13" s="74"/>
      <c r="Y13" s="5"/>
      <c r="Z13" s="34"/>
      <c r="AA13" s="7">
        <f t="shared" si="4"/>
        <v>65.38400175000001</v>
      </c>
      <c r="AB13" s="7">
        <f t="shared" si="5"/>
        <v>0.29947483219999999</v>
      </c>
      <c r="AC13" s="35">
        <f t="shared" si="14"/>
        <v>1.4019792560000001E-2</v>
      </c>
      <c r="AE13" s="23"/>
      <c r="AF13" s="4"/>
      <c r="AG13" s="6">
        <f t="shared" si="8"/>
        <v>101521.17021808001</v>
      </c>
      <c r="AH13" s="6">
        <f t="shared" si="9"/>
        <v>678.8167061685001</v>
      </c>
      <c r="AI13" s="6">
        <f t="shared" si="10"/>
        <v>511.77422539558006</v>
      </c>
      <c r="AJ13" s="6">
        <f t="shared" si="11"/>
        <v>3.5104439830483996</v>
      </c>
      <c r="AK13" s="6">
        <f t="shared" si="12"/>
        <v>481.34017655419996</v>
      </c>
      <c r="AL13" s="6">
        <f t="shared" si="15"/>
        <v>10.112476373528001</v>
      </c>
      <c r="AM13" s="31">
        <f t="shared" si="16"/>
        <v>534.91287775171998</v>
      </c>
      <c r="AN13" s="24">
        <f t="shared" si="17"/>
        <v>11.237985320244801</v>
      </c>
    </row>
    <row r="14" spans="1:40" x14ac:dyDescent="0.2">
      <c r="A14" s="45">
        <v>40.200000000000003</v>
      </c>
      <c r="B14" s="46">
        <v>101809.37231343282</v>
      </c>
      <c r="C14" s="47">
        <v>62.3</v>
      </c>
      <c r="D14" s="55">
        <v>44</v>
      </c>
      <c r="E14" s="47"/>
      <c r="F14" s="20" t="s">
        <v>411</v>
      </c>
      <c r="G14" s="42">
        <v>72.099999999999994</v>
      </c>
      <c r="H14" t="str">
        <f>'Data Staging'!A8</f>
        <v>NIST 612_02</v>
      </c>
      <c r="I14" s="3">
        <f>'Data Staging'!B8</f>
        <v>8.8557419999999998E-2</v>
      </c>
      <c r="J14" s="3">
        <f>'Data Staging'!C8</f>
        <v>9.6696840000000004E-4</v>
      </c>
      <c r="K14" s="3">
        <f>'Data Staging'!H8</f>
        <v>139.23769999999999</v>
      </c>
      <c r="L14" s="3">
        <f>'Data Staging'!I8</f>
        <v>1.467741</v>
      </c>
      <c r="M14" s="3">
        <f>'Data Staging'!N8</f>
        <v>0.12090910000000001</v>
      </c>
      <c r="N14" s="3">
        <f>'Data Staging'!O8</f>
        <v>4.0494190000000003E-3</v>
      </c>
      <c r="O14" s="3">
        <f>'Data Staging'!T8</f>
        <v>8.2326260000000005E-4</v>
      </c>
      <c r="P14" s="3">
        <f>'Data Staging'!U8</f>
        <v>4.8444240000000002E-5</v>
      </c>
      <c r="Q14" s="41">
        <f>'Data Staging'!Z8</f>
        <v>227957.6</v>
      </c>
      <c r="R14" s="3"/>
      <c r="T14" s="4">
        <f t="shared" ref="T14:T30" si="18">I14*$G14</f>
        <v>6.3849899819999996</v>
      </c>
      <c r="U14" s="5">
        <f t="shared" si="1"/>
        <v>10039.038169999998</v>
      </c>
      <c r="V14" s="5">
        <f t="shared" si="2"/>
        <v>8.7175461099999989</v>
      </c>
      <c r="W14" s="73">
        <f t="shared" si="13"/>
        <v>5.9357233459999999E-2</v>
      </c>
      <c r="X14" s="74"/>
      <c r="Y14" s="5"/>
      <c r="Z14" s="34">
        <f t="shared" ref="Z14:Z30" si="19">J14*$G14</f>
        <v>6.971842164E-2</v>
      </c>
      <c r="AA14" s="7">
        <f t="shared" si="4"/>
        <v>105.82412609999999</v>
      </c>
      <c r="AB14" s="7">
        <f t="shared" si="5"/>
        <v>0.29196310990000002</v>
      </c>
      <c r="AC14" s="35">
        <f t="shared" si="14"/>
        <v>3.492829704E-3</v>
      </c>
      <c r="AE14" s="23">
        <f t="shared" si="6"/>
        <v>35.434140404107197</v>
      </c>
      <c r="AF14" s="4">
        <f t="shared" si="7"/>
        <v>0.38690935273334398</v>
      </c>
      <c r="AG14" s="6">
        <f t="shared" si="8"/>
        <v>104225.29428093998</v>
      </c>
      <c r="AH14" s="6">
        <f t="shared" si="9"/>
        <v>1098.6660771701997</v>
      </c>
      <c r="AI14" s="6">
        <f t="shared" si="10"/>
        <v>102.18707550141998</v>
      </c>
      <c r="AJ14" s="6">
        <f t="shared" si="11"/>
        <v>3.4223915742478002</v>
      </c>
      <c r="AK14" s="6">
        <f t="shared" si="12"/>
        <v>42.814372494697999</v>
      </c>
      <c r="AL14" s="6">
        <f t="shared" si="15"/>
        <v>2.5193780654952</v>
      </c>
      <c r="AM14" s="31">
        <f t="shared" si="16"/>
        <v>47.579571196866802</v>
      </c>
      <c r="AN14" s="24">
        <f t="shared" si="17"/>
        <v>2.7997824341323203</v>
      </c>
    </row>
    <row r="15" spans="1:40" x14ac:dyDescent="0.2">
      <c r="A15" s="56">
        <v>1.69</v>
      </c>
      <c r="B15" s="46">
        <v>101809.37231343282</v>
      </c>
      <c r="C15" s="47">
        <v>30</v>
      </c>
      <c r="D15" s="57">
        <v>3.61</v>
      </c>
      <c r="E15" s="46"/>
      <c r="F15" s="20" t="s">
        <v>411</v>
      </c>
      <c r="G15" s="42">
        <v>72.099999999999994</v>
      </c>
      <c r="H15" t="str">
        <f>'Data Staging'!A9</f>
        <v>NIST 614_02</v>
      </c>
      <c r="I15" s="3">
        <f>'Data Staging'!B9</f>
        <v>3.3065619999999999E-3</v>
      </c>
      <c r="J15" s="3">
        <f>'Data Staging'!C9</f>
        <v>1.1199450000000001E-4</v>
      </c>
      <c r="K15" s="3">
        <f>'Data Staging'!H9</f>
        <v>118.3725</v>
      </c>
      <c r="L15" s="3">
        <f>'Data Staging'!I9</f>
        <v>0.58296740000000002</v>
      </c>
      <c r="M15" s="3">
        <f>'Data Staging'!N9</f>
        <v>7.2956999999999994E-2</v>
      </c>
      <c r="N15" s="3">
        <f>'Data Staging'!O9</f>
        <v>6.1502670000000001E-3</v>
      </c>
      <c r="O15" s="3">
        <f>'Data Staging'!T9</f>
        <v>5.6816800000000001E-5</v>
      </c>
      <c r="P15" s="3">
        <f>'Data Staging'!U9</f>
        <v>1.7095159999999999E-5</v>
      </c>
      <c r="Q15" s="41">
        <f>'Data Staging'!Z9</f>
        <v>246692.6</v>
      </c>
      <c r="R15" s="3"/>
      <c r="T15" s="4">
        <f t="shared" si="18"/>
        <v>0.23840312019999998</v>
      </c>
      <c r="U15" s="5">
        <f t="shared" si="1"/>
        <v>8534.6572500000002</v>
      </c>
      <c r="V15" s="5">
        <f t="shared" si="2"/>
        <v>5.2601996999999994</v>
      </c>
      <c r="W15" s="78">
        <f t="shared" si="13"/>
        <v>4.0964912799999996E-3</v>
      </c>
      <c r="X15" s="79"/>
      <c r="Y15" s="5"/>
      <c r="Z15" s="34">
        <f t="shared" si="19"/>
        <v>8.0748034499999993E-3</v>
      </c>
      <c r="AA15" s="7">
        <f t="shared" si="4"/>
        <v>42.031949539999999</v>
      </c>
      <c r="AB15" s="7">
        <f t="shared" si="5"/>
        <v>0.44343425069999998</v>
      </c>
      <c r="AC15" s="35">
        <f t="shared" si="14"/>
        <v>1.2325610359999999E-3</v>
      </c>
      <c r="AE15" s="23">
        <f t="shared" si="6"/>
        <v>1.32304195586192</v>
      </c>
      <c r="AF15" s="4">
        <f t="shared" si="7"/>
        <v>4.4811929226119998E-2</v>
      </c>
      <c r="AG15" s="6">
        <f t="shared" si="8"/>
        <v>88606.811569500001</v>
      </c>
      <c r="AH15" s="6">
        <f t="shared" si="9"/>
        <v>436.37570012428</v>
      </c>
      <c r="AI15" s="6">
        <f t="shared" si="10"/>
        <v>61.660060883399993</v>
      </c>
      <c r="AJ15" s="6">
        <f t="shared" si="11"/>
        <v>5.1979362867053993</v>
      </c>
      <c r="AK15" s="6">
        <f t="shared" si="12"/>
        <v>2.9547991602639994</v>
      </c>
      <c r="AL15" s="6">
        <f t="shared" si="15"/>
        <v>0.88904627526679991</v>
      </c>
      <c r="AM15" s="31">
        <f t="shared" si="16"/>
        <v>3.2836654802223997</v>
      </c>
      <c r="AN15" s="24">
        <f t="shared" si="17"/>
        <v>0.98799627523687994</v>
      </c>
    </row>
    <row r="16" spans="1:40" x14ac:dyDescent="0.2">
      <c r="A16" s="45">
        <v>468</v>
      </c>
      <c r="B16" s="46">
        <v>99579.97</v>
      </c>
      <c r="C16" s="47">
        <v>464</v>
      </c>
      <c r="D16" s="55">
        <v>452</v>
      </c>
      <c r="E16" s="47"/>
      <c r="F16" s="20" t="s">
        <v>411</v>
      </c>
      <c r="G16" s="42">
        <v>69.7</v>
      </c>
      <c r="H16" t="str">
        <f>'Data Staging'!A11</f>
        <v>NIST 610_03</v>
      </c>
      <c r="I16" s="3">
        <f>'Data Staging'!B11</f>
        <v>1.1272629999999999</v>
      </c>
      <c r="J16" s="3">
        <f>'Data Staging'!C11</f>
        <v>1.099083E-2</v>
      </c>
      <c r="K16" s="3">
        <f>'Data Staging'!H11</f>
        <v>154.78139999999999</v>
      </c>
      <c r="L16" s="3">
        <f>'Data Staging'!I11</f>
        <v>1.502497</v>
      </c>
      <c r="M16" s="3">
        <f>'Data Staging'!N11</f>
        <v>0.68010630000000005</v>
      </c>
      <c r="N16" s="3">
        <f>'Data Staging'!O11</f>
        <v>6.6936679999999998E-3</v>
      </c>
      <c r="O16" s="3">
        <f>'Data Staging'!T11</f>
        <v>9.7938560000000001E-3</v>
      </c>
      <c r="P16" s="3">
        <f>'Data Staging'!U11</f>
        <v>1.7675730000000001E-4</v>
      </c>
      <c r="Q16" s="41">
        <f>'Data Staging'!Z11</f>
        <v>239791.2</v>
      </c>
      <c r="R16" s="3"/>
      <c r="T16" s="4">
        <f t="shared" si="18"/>
        <v>78.570231100000001</v>
      </c>
      <c r="U16" s="5">
        <f t="shared" si="1"/>
        <v>10788.263579999999</v>
      </c>
      <c r="V16" s="5">
        <f t="shared" si="2"/>
        <v>47.403409110000005</v>
      </c>
      <c r="W16" s="80">
        <f t="shared" si="13"/>
        <v>0.68263176320000007</v>
      </c>
      <c r="X16" s="81"/>
      <c r="Y16" s="5"/>
      <c r="Z16" s="34">
        <f t="shared" si="19"/>
        <v>0.76606085099999999</v>
      </c>
      <c r="AA16" s="7">
        <f t="shared" si="4"/>
        <v>104.72404090000001</v>
      </c>
      <c r="AB16" s="7">
        <f t="shared" si="5"/>
        <v>0.46654865960000003</v>
      </c>
      <c r="AC16" s="35">
        <f t="shared" si="14"/>
        <v>1.2319983810000001E-2</v>
      </c>
      <c r="AE16" s="23">
        <f t="shared" si="6"/>
        <v>436.03335451255998</v>
      </c>
      <c r="AF16" s="4">
        <f t="shared" si="7"/>
        <v>4.2513312987095997</v>
      </c>
      <c r="AG16" s="6">
        <f t="shared" si="8"/>
        <v>112003.75248755999</v>
      </c>
      <c r="AH16" s="6">
        <f t="shared" si="9"/>
        <v>1087.2449926238</v>
      </c>
      <c r="AI16" s="6">
        <f t="shared" si="10"/>
        <v>555.66276158742005</v>
      </c>
      <c r="AJ16" s="6">
        <f t="shared" si="11"/>
        <v>5.4688833878312</v>
      </c>
      <c r="AK16" s="6">
        <f t="shared" si="12"/>
        <v>492.38229079616002</v>
      </c>
      <c r="AL16" s="6">
        <f t="shared" si="15"/>
        <v>8.886404322153</v>
      </c>
      <c r="AM16" s="31">
        <f t="shared" si="16"/>
        <v>547.18396874585608</v>
      </c>
      <c r="AN16" s="24">
        <f t="shared" si="17"/>
        <v>9.8754526224198003</v>
      </c>
    </row>
    <row r="17" spans="1:43" x14ac:dyDescent="0.2">
      <c r="F17" s="20" t="s">
        <v>412</v>
      </c>
      <c r="G17" s="42">
        <v>43.69</v>
      </c>
      <c r="H17" t="s">
        <v>401</v>
      </c>
      <c r="I17" s="3">
        <f>'Data Staging'!B12</f>
        <v>8.7950310000000005E-4</v>
      </c>
      <c r="J17" s="3">
        <f>'Data Staging'!C12</f>
        <v>5.1379260000000002E-5</v>
      </c>
      <c r="K17" s="3">
        <f>'Data Staging'!H12</f>
        <v>7.5151760000000003</v>
      </c>
      <c r="L17" s="3">
        <f>'Data Staging'!I12</f>
        <v>7.3268810000000004E-2</v>
      </c>
      <c r="M17" s="3">
        <f>'Data Staging'!N12</f>
        <v>8.7432620000000003E-2</v>
      </c>
      <c r="N17" s="3">
        <f>'Data Staging'!O12</f>
        <v>1.68516E-3</v>
      </c>
      <c r="O17" s="3">
        <f>'Data Staging'!T12</f>
        <v>1.174759E-3</v>
      </c>
      <c r="P17" s="3">
        <f>'Data Staging'!U12</f>
        <v>8.989685E-5</v>
      </c>
      <c r="Q17" s="41">
        <f>'Data Staging'!Z12</f>
        <v>173861.5</v>
      </c>
      <c r="R17" s="3"/>
      <c r="T17" s="4">
        <f>I17*$G17</f>
        <v>3.8425490439000003E-2</v>
      </c>
      <c r="U17" s="5">
        <f>K17*$G17</f>
        <v>328.33803943999999</v>
      </c>
      <c r="V17" s="5">
        <f>M17*$G17</f>
        <v>3.8199311678000001</v>
      </c>
      <c r="W17" s="73">
        <f>O17*$G17</f>
        <v>5.1325220710000001E-2</v>
      </c>
      <c r="X17" s="74"/>
      <c r="Y17" s="5"/>
      <c r="Z17" s="34">
        <f>J17*$G17</f>
        <v>2.2447598694000002E-3</v>
      </c>
      <c r="AA17" s="7">
        <f>L17*$G17</f>
        <v>3.2011143088999998</v>
      </c>
      <c r="AB17" s="7">
        <f>N17*$G17</f>
        <v>7.3624640399999997E-2</v>
      </c>
      <c r="AC17" s="35">
        <f>P17*$G17</f>
        <v>3.9275933764999996E-3</v>
      </c>
      <c r="AE17" s="23">
        <f>T17*T$3</f>
        <v>0.21324610174027442</v>
      </c>
      <c r="AF17" s="4">
        <f>Z17*T$3</f>
        <v>1.2457519371222241E-2</v>
      </c>
      <c r="AG17" s="6">
        <f>U17*U$3</f>
        <v>3408.8055254660799</v>
      </c>
      <c r="AH17" s="6">
        <f>AA17*U$3</f>
        <v>33.2339687549998</v>
      </c>
      <c r="AI17" s="6">
        <f>V17*V$3</f>
        <v>44.777233148951602</v>
      </c>
      <c r="AJ17" s="6">
        <f>AB17*V$3</f>
        <v>0.86302803476879997</v>
      </c>
      <c r="AK17" s="6">
        <f>W17*W$3</f>
        <v>37.020881698122999</v>
      </c>
      <c r="AL17" s="6">
        <f>AC17*W$3</f>
        <v>2.8329731024694498</v>
      </c>
      <c r="AM17" s="31">
        <f>W17*X$3</f>
        <v>41.141270416721802</v>
      </c>
      <c r="AN17" s="24">
        <f>AC17*X$3</f>
        <v>3.1482802987348699</v>
      </c>
    </row>
    <row r="18" spans="1:43" x14ac:dyDescent="0.2">
      <c r="F18" s="20" t="s">
        <v>412</v>
      </c>
      <c r="G18" s="42">
        <v>43.6</v>
      </c>
      <c r="H18" t="s">
        <v>444</v>
      </c>
      <c r="I18" s="3">
        <f>'Data Staging'!B13</f>
        <v>5.007694E-4</v>
      </c>
      <c r="J18" s="3">
        <f>'Data Staging'!C13</f>
        <v>6.3454629999999996E-5</v>
      </c>
      <c r="K18" s="3">
        <f>'Data Staging'!H13</f>
        <v>6.7205919999999999</v>
      </c>
      <c r="L18" s="3">
        <f>'Data Staging'!I13</f>
        <v>5.5781860000000003E-2</v>
      </c>
      <c r="M18" s="3">
        <f>'Data Staging'!N13</f>
        <v>8.1243860000000001E-2</v>
      </c>
      <c r="N18" s="3">
        <f>'Data Staging'!O13</f>
        <v>2.9669560000000002E-3</v>
      </c>
      <c r="O18" s="3">
        <f>'Data Staging'!T13</f>
        <v>1.0770350000000001E-3</v>
      </c>
      <c r="P18" s="3">
        <f>'Data Staging'!U13</f>
        <v>6.8567609999999998E-5</v>
      </c>
      <c r="Q18" s="41">
        <f>'Data Staging'!Z13</f>
        <v>173024.3</v>
      </c>
      <c r="R18" s="3"/>
      <c r="T18" s="4">
        <f>I18*$G18</f>
        <v>2.1833545839999999E-2</v>
      </c>
      <c r="U18" s="5">
        <f>K18*$G18</f>
        <v>293.01781119999998</v>
      </c>
      <c r="V18" s="5">
        <f>M18*$G18</f>
        <v>3.5422322960000003</v>
      </c>
      <c r="W18" s="73">
        <f>O18*$G18</f>
        <v>4.6958726000000006E-2</v>
      </c>
      <c r="X18" s="74"/>
      <c r="Y18" s="5"/>
      <c r="Z18" s="34">
        <f>J18*$G18</f>
        <v>2.7666218679999999E-3</v>
      </c>
      <c r="AA18" s="7">
        <f>L18*$G18</f>
        <v>2.4320890960000003</v>
      </c>
      <c r="AB18" s="7">
        <f>N18*$G18</f>
        <v>0.12935928160000001</v>
      </c>
      <c r="AC18" s="35">
        <f>P18*$G18</f>
        <v>2.9895477959999998E-3</v>
      </c>
      <c r="AE18" s="23">
        <f>T18*T$3</f>
        <v>0.121167445993664</v>
      </c>
      <c r="AF18" s="4">
        <f>Z18*T$3</f>
        <v>1.5353644718652798E-2</v>
      </c>
      <c r="AG18" s="6">
        <f>U18*U$3</f>
        <v>3042.1109158783997</v>
      </c>
      <c r="AH18" s="6">
        <f>AA18*U$3</f>
        <v>25.249948994672003</v>
      </c>
      <c r="AI18" s="6">
        <f>V18*V$3</f>
        <v>41.522046973712001</v>
      </c>
      <c r="AJ18" s="6">
        <f>AB18*V$3</f>
        <v>1.5163494989152002</v>
      </c>
      <c r="AK18" s="6">
        <f>W18*W$3</f>
        <v>33.871329063800005</v>
      </c>
      <c r="AL18" s="6">
        <f>AC18*W$3</f>
        <v>2.1563608252547999</v>
      </c>
      <c r="AM18" s="31">
        <f>W18*X$3</f>
        <v>37.641175587080006</v>
      </c>
      <c r="AN18" s="24">
        <f>AC18*X$3</f>
        <v>2.3963617223176801</v>
      </c>
    </row>
    <row r="19" spans="1:43" x14ac:dyDescent="0.2">
      <c r="F19" s="20" t="s">
        <v>412</v>
      </c>
      <c r="G19" s="42">
        <v>43.64</v>
      </c>
      <c r="H19" t="s">
        <v>402</v>
      </c>
      <c r="I19" s="3">
        <f>'Data Staging'!B14</f>
        <v>1.1373030000000001E-3</v>
      </c>
      <c r="J19" s="3">
        <f>'Data Staging'!C14</f>
        <v>5.488722E-5</v>
      </c>
      <c r="K19" s="3">
        <f>'Data Staging'!H14</f>
        <v>7.8559229999999998</v>
      </c>
      <c r="L19" s="3">
        <f>'Data Staging'!I14</f>
        <v>7.4237780000000003E-2</v>
      </c>
      <c r="M19" s="3">
        <f>'Data Staging'!N14</f>
        <v>9.0196120000000005E-2</v>
      </c>
      <c r="N19" s="3">
        <f>'Data Staging'!O14</f>
        <v>4.9882559999999999E-3</v>
      </c>
      <c r="O19" s="3">
        <f>'Data Staging'!T14</f>
        <v>1.218575E-3</v>
      </c>
      <c r="P19" s="3">
        <f>'Data Staging'!U14</f>
        <v>7.8592690000000003E-5</v>
      </c>
      <c r="Q19" s="41">
        <f>'Data Staging'!Z14</f>
        <v>182564.4</v>
      </c>
      <c r="R19" s="3"/>
      <c r="T19" s="4">
        <f t="shared" si="18"/>
        <v>4.9631902920000005E-2</v>
      </c>
      <c r="U19" s="5">
        <f t="shared" si="1"/>
        <v>342.83247971999998</v>
      </c>
      <c r="V19" s="5">
        <f t="shared" si="2"/>
        <v>3.9361586768000003</v>
      </c>
      <c r="W19" s="73">
        <f t="shared" si="13"/>
        <v>5.3178613E-2</v>
      </c>
      <c r="X19" s="74"/>
      <c r="Y19" s="5"/>
      <c r="Z19" s="34">
        <f t="shared" si="19"/>
        <v>2.3952782807999998E-3</v>
      </c>
      <c r="AA19" s="7">
        <f t="shared" si="4"/>
        <v>3.2397367192000002</v>
      </c>
      <c r="AB19" s="7">
        <f t="shared" si="5"/>
        <v>0.21768749184</v>
      </c>
      <c r="AC19" s="35">
        <f t="shared" si="14"/>
        <v>3.4297849916E-3</v>
      </c>
      <c r="AE19" s="23">
        <f t="shared" ref="AE19:AE30" si="20">T19*T$3</f>
        <v>0.27543720844483205</v>
      </c>
      <c r="AF19" s="4">
        <f t="shared" ref="AF19:AF30" si="21">Z19*T$3</f>
        <v>1.3292836347127678E-2</v>
      </c>
      <c r="AG19" s="6">
        <f t="shared" ref="AG19:AG30" si="22">U19*U$3</f>
        <v>3559.2868044530396</v>
      </c>
      <c r="AH19" s="6">
        <f t="shared" ref="AH19:AH30" si="23">AA19*U$3</f>
        <v>33.634946618734404</v>
      </c>
      <c r="AI19" s="6">
        <f t="shared" ref="AI19:AI30" si="24">V19*V$3</f>
        <v>46.139652009449598</v>
      </c>
      <c r="AJ19" s="6">
        <f t="shared" ref="AJ19:AJ30" si="25">AB19*V$3</f>
        <v>2.5517327793484799</v>
      </c>
      <c r="AK19" s="6">
        <f t="shared" ref="AK19:AK30" si="26">W19*W$3</f>
        <v>38.357733556899994</v>
      </c>
      <c r="AL19" s="6">
        <f t="shared" ref="AL19:AL30" si="27">AC19*W$3</f>
        <v>2.4739039144410797</v>
      </c>
      <c r="AM19" s="31">
        <f t="shared" si="16"/>
        <v>42.626912608540003</v>
      </c>
      <c r="AN19" s="24">
        <f t="shared" si="17"/>
        <v>2.7492470535667279</v>
      </c>
    </row>
    <row r="20" spans="1:43" x14ac:dyDescent="0.2">
      <c r="F20" s="20" t="s">
        <v>412</v>
      </c>
      <c r="G20" s="42">
        <v>43.51</v>
      </c>
      <c r="H20" t="s">
        <v>408</v>
      </c>
      <c r="I20" s="3">
        <f>'Data Staging'!B15</f>
        <v>1.2894709999999999E-3</v>
      </c>
      <c r="J20" s="3">
        <f>'Data Staging'!C15</f>
        <v>7.9206660000000006E-5</v>
      </c>
      <c r="K20" s="3">
        <f>'Data Staging'!H15</f>
        <v>7.8021760000000002</v>
      </c>
      <c r="L20" s="3">
        <f>'Data Staging'!I15</f>
        <v>2.6554290000000001E-2</v>
      </c>
      <c r="M20" s="3">
        <f>'Data Staging'!N15</f>
        <v>0.1190626</v>
      </c>
      <c r="N20" s="3">
        <f>'Data Staging'!O15</f>
        <v>7.1411900000000004E-3</v>
      </c>
      <c r="O20" s="3">
        <f>'Data Staging'!T15</f>
        <v>1.2205530000000001E-3</v>
      </c>
      <c r="P20" s="3">
        <f>'Data Staging'!U15</f>
        <v>9.2428580000000003E-5</v>
      </c>
      <c r="Q20" s="41">
        <f>'Data Staging'!Z15</f>
        <v>173401</v>
      </c>
      <c r="R20" s="3"/>
      <c r="T20" s="4">
        <f t="shared" si="18"/>
        <v>5.6104883209999998E-2</v>
      </c>
      <c r="U20" s="5">
        <f t="shared" si="1"/>
        <v>339.47267776000001</v>
      </c>
      <c r="V20" s="5">
        <f t="shared" si="2"/>
        <v>5.1804137260000003</v>
      </c>
      <c r="W20" s="73">
        <f t="shared" si="13"/>
        <v>5.3106261030000004E-2</v>
      </c>
      <c r="X20" s="74"/>
      <c r="Y20" s="5"/>
      <c r="Z20" s="34">
        <f t="shared" si="19"/>
        <v>3.4462817766000003E-3</v>
      </c>
      <c r="AA20" s="7">
        <f t="shared" si="4"/>
        <v>1.1553771579000001</v>
      </c>
      <c r="AB20" s="7">
        <f t="shared" si="5"/>
        <v>0.3107131769</v>
      </c>
      <c r="AC20" s="35">
        <f t="shared" si="14"/>
        <v>4.0215675158000001E-3</v>
      </c>
      <c r="AE20" s="23">
        <f t="shared" si="20"/>
        <v>0.31135965986221598</v>
      </c>
      <c r="AF20" s="4">
        <f t="shared" si="21"/>
        <v>1.9125485347419362E-2</v>
      </c>
      <c r="AG20" s="6">
        <f t="shared" si="22"/>
        <v>3524.4053405043201</v>
      </c>
      <c r="AH20" s="6">
        <f t="shared" si="23"/>
        <v>11.9951256533178</v>
      </c>
      <c r="AI20" s="6">
        <f t="shared" si="24"/>
        <v>60.724809696172002</v>
      </c>
      <c r="AJ20" s="6">
        <f t="shared" si="25"/>
        <v>3.6421798596218</v>
      </c>
      <c r="AK20" s="6">
        <f t="shared" si="26"/>
        <v>38.305546080939003</v>
      </c>
      <c r="AL20" s="6">
        <f t="shared" si="27"/>
        <v>2.90075664914654</v>
      </c>
      <c r="AM20" s="31">
        <f t="shared" si="16"/>
        <v>42.568916716427402</v>
      </c>
      <c r="AN20" s="24">
        <f t="shared" si="17"/>
        <v>3.2236080893149643</v>
      </c>
    </row>
    <row r="21" spans="1:43" x14ac:dyDescent="0.2">
      <c r="F21" s="20" t="s">
        <v>412</v>
      </c>
      <c r="G21" s="42">
        <v>43.66</v>
      </c>
      <c r="H21" t="s">
        <v>403</v>
      </c>
      <c r="I21" s="3">
        <f>'Data Staging'!B16</f>
        <v>2.0963259999999999E-3</v>
      </c>
      <c r="J21" s="3">
        <f>'Data Staging'!C16</f>
        <v>1.067559E-4</v>
      </c>
      <c r="K21" s="3">
        <f>'Data Staging'!H16</f>
        <v>6.5632010000000003</v>
      </c>
      <c r="L21" s="3">
        <f>'Data Staging'!I16</f>
        <v>5.2465739999999997E-2</v>
      </c>
      <c r="M21" s="3">
        <f>'Data Staging'!N16</f>
        <v>7.8679250000000006E-2</v>
      </c>
      <c r="N21" s="3">
        <f>'Data Staging'!O16</f>
        <v>4.3428219999999997E-3</v>
      </c>
      <c r="O21" s="3">
        <f>'Data Staging'!T16</f>
        <v>1.0701319999999999E-3</v>
      </c>
      <c r="P21" s="3">
        <f>'Data Staging'!U16</f>
        <v>7.5670359999999997E-5</v>
      </c>
      <c r="Q21" s="41">
        <f>'Data Staging'!Z16</f>
        <v>135535.20000000001</v>
      </c>
      <c r="R21" s="3"/>
      <c r="T21" s="4">
        <f>I21*$G21</f>
        <v>9.1525593159999988E-2</v>
      </c>
      <c r="U21" s="5">
        <f>K21*$G21</f>
        <v>286.54935566</v>
      </c>
      <c r="V21" s="5">
        <f>M21*$G21</f>
        <v>3.4351360550000001</v>
      </c>
      <c r="W21" s="73">
        <f>O21*$G21</f>
        <v>4.6721963119999994E-2</v>
      </c>
      <c r="X21" s="74"/>
      <c r="Y21" s="5"/>
      <c r="Z21" s="34">
        <f>J21*$G21</f>
        <v>4.6609625939999996E-3</v>
      </c>
      <c r="AA21" s="7">
        <f>L21*$G21</f>
        <v>2.2906542083999999</v>
      </c>
      <c r="AB21" s="7">
        <f>N21*$G21</f>
        <v>0.18960760851999997</v>
      </c>
      <c r="AC21" s="35">
        <f>P21*$G21</f>
        <v>3.3037679175999994E-3</v>
      </c>
      <c r="AE21" s="23">
        <f>T21*T$3</f>
        <v>0.50793043180073594</v>
      </c>
      <c r="AF21" s="4">
        <f>Z21*T$3</f>
        <v>2.5866478011662399E-2</v>
      </c>
      <c r="AG21" s="6">
        <f>U21*U$3</f>
        <v>2974.9554104621197</v>
      </c>
      <c r="AH21" s="6">
        <f>AA21*U$3</f>
        <v>23.781571991608796</v>
      </c>
      <c r="AI21" s="6">
        <f>V21*V$3</f>
        <v>40.26666483671</v>
      </c>
      <c r="AJ21" s="6">
        <f>AB21*V$3</f>
        <v>2.2225803870714396</v>
      </c>
      <c r="AK21" s="6">
        <f>W21*W$3</f>
        <v>33.700551998455992</v>
      </c>
      <c r="AL21" s="6">
        <f>AC21*W$3</f>
        <v>2.3830077989648792</v>
      </c>
      <c r="AM21" s="31">
        <f>W21*X$3</f>
        <v>37.451391197729599</v>
      </c>
      <c r="AN21" s="24">
        <f>AC21*X$3</f>
        <v>2.6482342873898075</v>
      </c>
    </row>
    <row r="22" spans="1:43" x14ac:dyDescent="0.2">
      <c r="F22" s="20" t="s">
        <v>412</v>
      </c>
      <c r="G22" s="42">
        <v>45.64</v>
      </c>
      <c r="H22" t="s">
        <v>442</v>
      </c>
      <c r="I22" s="3">
        <f>'Data Staging'!B17</f>
        <v>1.708184E-3</v>
      </c>
      <c r="J22" s="3">
        <f>'Data Staging'!C17</f>
        <v>8.4613470000000004E-5</v>
      </c>
      <c r="K22" s="3">
        <f>'Data Staging'!H17</f>
        <v>9.7518150000000006</v>
      </c>
      <c r="L22" s="3">
        <f>'Data Staging'!I17</f>
        <v>0.10739659999999999</v>
      </c>
      <c r="M22" s="3">
        <f>'Data Staging'!N17</f>
        <v>0.1245243</v>
      </c>
      <c r="N22" s="3">
        <f>'Data Staging'!O17</f>
        <v>7.8816049999999999E-3</v>
      </c>
      <c r="O22" s="3">
        <f>'Data Staging'!T17</f>
        <v>1.0971729999999999E-3</v>
      </c>
      <c r="P22" s="3">
        <f>'Data Staging'!U17</f>
        <v>6.6697220000000004E-5</v>
      </c>
      <c r="Q22" s="41">
        <f>'Data Staging'!Z17</f>
        <v>196153.5</v>
      </c>
      <c r="R22" s="3"/>
      <c r="T22" s="4">
        <f>I22*$G22</f>
        <v>7.7961517760000001E-2</v>
      </c>
      <c r="U22" s="5">
        <f>K22*$G22</f>
        <v>445.07283660000002</v>
      </c>
      <c r="V22" s="5">
        <f>M22*$G22</f>
        <v>5.6832890520000001</v>
      </c>
      <c r="W22" s="73">
        <f>O22*$G22</f>
        <v>5.0074975719999998E-2</v>
      </c>
      <c r="X22" s="74"/>
      <c r="Y22" s="5"/>
      <c r="Z22" s="34">
        <f>J22*$G22</f>
        <v>3.8617587708000001E-3</v>
      </c>
      <c r="AA22" s="7">
        <f>L22*$G22</f>
        <v>4.9015808239999998</v>
      </c>
      <c r="AB22" s="7">
        <f>N22*$G22</f>
        <v>0.35971645219999998</v>
      </c>
      <c r="AC22" s="35">
        <f>P22*$G22</f>
        <v>3.0440611208E-3</v>
      </c>
      <c r="AE22" s="23">
        <f>T22*T$3</f>
        <v>0.43265523896089597</v>
      </c>
      <c r="AF22" s="4">
        <f>Z22*T$3</f>
        <v>2.1431216474431681E-2</v>
      </c>
      <c r="AG22" s="6">
        <f>U22*U$3</f>
        <v>4620.7461895812003</v>
      </c>
      <c r="AH22" s="6">
        <f>AA22*U$3</f>
        <v>50.888212114767995</v>
      </c>
      <c r="AI22" s="6">
        <f>V22*V$3</f>
        <v>66.619514267544005</v>
      </c>
      <c r="AJ22" s="6">
        <f>AB22*V$3</f>
        <v>4.2165962526884</v>
      </c>
      <c r="AK22" s="6">
        <f>W22*W$3</f>
        <v>36.119079986835999</v>
      </c>
      <c r="AL22" s="6">
        <f>AC22*W$3</f>
        <v>2.1956812864330399</v>
      </c>
      <c r="AM22" s="31">
        <f>W22*X$3</f>
        <v>40.1390990376376</v>
      </c>
      <c r="AN22" s="24">
        <f>AC22*X$3</f>
        <v>2.4400585132108641</v>
      </c>
    </row>
    <row r="23" spans="1:43" x14ac:dyDescent="0.2">
      <c r="F23" s="20" t="s">
        <v>412</v>
      </c>
      <c r="G23" s="42">
        <v>43.66</v>
      </c>
      <c r="H23" t="s">
        <v>404</v>
      </c>
      <c r="I23" s="3">
        <f>'Data Staging'!B18</f>
        <v>3.0915740000000001E-3</v>
      </c>
      <c r="J23" s="3">
        <f>'Data Staging'!C18</f>
        <v>1.281457E-4</v>
      </c>
      <c r="K23" s="3">
        <f>'Data Staging'!H18</f>
        <v>7.9972490000000001</v>
      </c>
      <c r="L23" s="3">
        <f>'Data Staging'!I18</f>
        <v>0.1275086</v>
      </c>
      <c r="M23" s="3">
        <f>'Data Staging'!N18</f>
        <v>0.10750410000000001</v>
      </c>
      <c r="N23" s="3">
        <f>'Data Staging'!O18</f>
        <v>4.449967E-3</v>
      </c>
      <c r="O23" s="3">
        <f>'Data Staging'!T18</f>
        <v>1.1774489999999999E-3</v>
      </c>
      <c r="P23" s="3">
        <f>'Data Staging'!U18</f>
        <v>9.8745550000000002E-5</v>
      </c>
      <c r="Q23" s="41">
        <f>'Data Staging'!Z18</f>
        <v>163551.6</v>
      </c>
      <c r="R23" s="3"/>
      <c r="T23" s="4">
        <f t="shared" si="18"/>
        <v>0.13497812083999999</v>
      </c>
      <c r="U23" s="5">
        <f t="shared" si="1"/>
        <v>349.15989134</v>
      </c>
      <c r="V23" s="5">
        <f t="shared" si="2"/>
        <v>4.6936290060000001</v>
      </c>
      <c r="W23" s="73">
        <f t="shared" si="13"/>
        <v>5.1407423339999994E-2</v>
      </c>
      <c r="X23" s="74"/>
      <c r="Y23" s="5"/>
      <c r="Z23" s="34">
        <f t="shared" si="19"/>
        <v>5.5948412619999995E-3</v>
      </c>
      <c r="AA23" s="7">
        <f t="shared" si="4"/>
        <v>5.5670254759999995</v>
      </c>
      <c r="AB23" s="7">
        <f t="shared" si="5"/>
        <v>0.19428555921999999</v>
      </c>
      <c r="AC23" s="35">
        <f t="shared" si="14"/>
        <v>4.3112307129999994E-3</v>
      </c>
      <c r="AE23" s="23">
        <f t="shared" si="20"/>
        <v>0.74907457941366395</v>
      </c>
      <c r="AF23" s="4">
        <f t="shared" si="21"/>
        <v>3.1049131067595197E-2</v>
      </c>
      <c r="AG23" s="6">
        <f t="shared" si="22"/>
        <v>3624.9779918918798</v>
      </c>
      <c r="AH23" s="6">
        <f t="shared" si="23"/>
        <v>57.796858491831991</v>
      </c>
      <c r="AI23" s="6">
        <f t="shared" si="24"/>
        <v>55.018719208332001</v>
      </c>
      <c r="AJ23" s="6">
        <f t="shared" si="25"/>
        <v>2.2774153251768396</v>
      </c>
      <c r="AK23" s="6">
        <f t="shared" si="26"/>
        <v>37.080174455141993</v>
      </c>
      <c r="AL23" s="6">
        <f t="shared" si="27"/>
        <v>3.1096907132868994</v>
      </c>
      <c r="AM23" s="31">
        <f t="shared" si="16"/>
        <v>41.207162400877195</v>
      </c>
      <c r="AN23" s="24">
        <f t="shared" si="17"/>
        <v>3.4557963149265398</v>
      </c>
    </row>
    <row r="24" spans="1:43" x14ac:dyDescent="0.2">
      <c r="F24" s="20" t="s">
        <v>412</v>
      </c>
      <c r="G24" s="42">
        <v>43.53</v>
      </c>
      <c r="H24" t="s">
        <v>441</v>
      </c>
      <c r="I24" s="3">
        <f>'Data Staging'!B19</f>
        <v>2.0692919999999999E-3</v>
      </c>
      <c r="J24" s="3">
        <f>'Data Staging'!C19</f>
        <v>8.3867699999999997E-5</v>
      </c>
      <c r="K24" s="3">
        <f>'Data Staging'!H19</f>
        <v>6.4151730000000002</v>
      </c>
      <c r="L24" s="3">
        <f>'Data Staging'!I19</f>
        <v>8.4752140000000004E-2</v>
      </c>
      <c r="M24" s="3">
        <f>'Data Staging'!N19</f>
        <v>9.2310180000000006E-2</v>
      </c>
      <c r="N24" s="3">
        <f>'Data Staging'!O19</f>
        <v>5.0755280000000002E-3</v>
      </c>
      <c r="O24" s="3">
        <f>'Data Staging'!T19</f>
        <v>1.0555880000000001E-3</v>
      </c>
      <c r="P24" s="3">
        <f>'Data Staging'!U19</f>
        <v>8.0609650000000005E-5</v>
      </c>
      <c r="Q24" s="41">
        <f>'Data Staging'!Z19</f>
        <v>163815.5</v>
      </c>
      <c r="R24" s="3"/>
      <c r="T24" s="4">
        <f t="shared" si="18"/>
        <v>9.0076280760000002E-2</v>
      </c>
      <c r="U24" s="5">
        <f t="shared" si="1"/>
        <v>279.25248069000003</v>
      </c>
      <c r="V24" s="5">
        <f t="shared" si="2"/>
        <v>4.0182621354000005</v>
      </c>
      <c r="W24" s="73">
        <f t="shared" si="13"/>
        <v>4.5949745640000005E-2</v>
      </c>
      <c r="X24" s="74"/>
      <c r="Y24" s="5"/>
      <c r="Z24" s="34">
        <f t="shared" si="19"/>
        <v>3.6507609809999998E-3</v>
      </c>
      <c r="AA24" s="7">
        <f t="shared" si="4"/>
        <v>3.6892606542000004</v>
      </c>
      <c r="AB24" s="7">
        <f t="shared" si="5"/>
        <v>0.22093773384000001</v>
      </c>
      <c r="AC24" s="35">
        <f t="shared" si="14"/>
        <v>3.5089380645000005E-3</v>
      </c>
      <c r="AE24" s="23">
        <f t="shared" si="20"/>
        <v>0.49988732770569599</v>
      </c>
      <c r="AF24" s="4">
        <f t="shared" si="21"/>
        <v>2.0260263140157598E-2</v>
      </c>
      <c r="AG24" s="6">
        <f t="shared" si="22"/>
        <v>2899.1992545235803</v>
      </c>
      <c r="AH24" s="6">
        <f t="shared" si="23"/>
        <v>38.301904111904406</v>
      </c>
      <c r="AI24" s="6">
        <f t="shared" si="24"/>
        <v>47.102068751158804</v>
      </c>
      <c r="AJ24" s="6">
        <f t="shared" si="25"/>
        <v>2.58983211607248</v>
      </c>
      <c r="AK24" s="6">
        <f t="shared" si="26"/>
        <v>33.143551530132001</v>
      </c>
      <c r="AL24" s="6">
        <f t="shared" si="27"/>
        <v>2.5309970259238503</v>
      </c>
      <c r="AM24" s="31">
        <f t="shared" si="16"/>
        <v>36.832397110111202</v>
      </c>
      <c r="AN24" s="24">
        <f t="shared" si="17"/>
        <v>2.8126945737419105</v>
      </c>
    </row>
    <row r="25" spans="1:43" s="82" customFormat="1" x14ac:dyDescent="0.2">
      <c r="A25" s="20"/>
      <c r="E25" s="91"/>
      <c r="F25" s="82" t="s">
        <v>412</v>
      </c>
      <c r="G25" s="83">
        <v>43.79</v>
      </c>
      <c r="H25" s="82" t="s">
        <v>405</v>
      </c>
      <c r="I25" s="84">
        <f>'Data Staging'!B20</f>
        <v>8.0009579999999996E-4</v>
      </c>
      <c r="J25" s="84">
        <f>'Data Staging'!C20</f>
        <v>5.0451349999999999E-5</v>
      </c>
      <c r="K25" s="84">
        <f>'Data Staging'!H20</f>
        <v>7.0673950000000003</v>
      </c>
      <c r="L25" s="84">
        <f>'Data Staging'!I20</f>
        <v>5.1799850000000001E-2</v>
      </c>
      <c r="M25" s="84">
        <f>'Data Staging'!N20</f>
        <v>8.3276169999999997E-2</v>
      </c>
      <c r="N25" s="84">
        <f>'Data Staging'!O20</f>
        <v>4.9439699999999998E-3</v>
      </c>
      <c r="O25" s="84">
        <f>'Data Staging'!T20</f>
        <v>1.12998E-3</v>
      </c>
      <c r="P25" s="84">
        <f>'Data Staging'!U20</f>
        <v>5.5903709999999999E-5</v>
      </c>
      <c r="Q25" s="84">
        <f>'Data Staging'!Z20</f>
        <v>178480.8</v>
      </c>
      <c r="R25" s="58"/>
      <c r="S25" s="20"/>
      <c r="T25" s="85">
        <f>I25*$G25</f>
        <v>3.5036195081999996E-2</v>
      </c>
      <c r="U25" s="86">
        <f>K25*$G25</f>
        <v>309.48122705000003</v>
      </c>
      <c r="V25" s="86">
        <f>M25*$G25</f>
        <v>3.6466634842999999</v>
      </c>
      <c r="W25" s="87">
        <f>O25*$G25</f>
        <v>4.9481824200000003E-2</v>
      </c>
      <c r="X25" s="87"/>
      <c r="Y25" s="92"/>
      <c r="Z25" s="34">
        <f>J25*$G25</f>
        <v>2.2092646164999998E-3</v>
      </c>
      <c r="AA25" s="88">
        <f>L25*$G25</f>
        <v>2.2683154315</v>
      </c>
      <c r="AB25" s="88">
        <f>N25*$G25</f>
        <v>0.21649644629999998</v>
      </c>
      <c r="AC25" s="88">
        <f>P25*$G25</f>
        <v>2.4480234608999997E-3</v>
      </c>
      <c r="AD25" s="20"/>
      <c r="AE25" s="23">
        <f>T25*T$3</f>
        <v>0.19443686822706718</v>
      </c>
      <c r="AF25" s="85">
        <f>Z25*T$3</f>
        <v>1.2260534915728398E-2</v>
      </c>
      <c r="AG25" s="89">
        <f>U25*U$3</f>
        <v>3213.0340992331003</v>
      </c>
      <c r="AH25" s="89">
        <f>AA25*U$3</f>
        <v>23.549650809833</v>
      </c>
      <c r="AI25" s="89">
        <f>V25*V$3</f>
        <v>42.7461893629646</v>
      </c>
      <c r="AJ25" s="89">
        <f>AB25*V$3</f>
        <v>2.5377713435285996</v>
      </c>
      <c r="AK25" s="89">
        <f>W25*W$3</f>
        <v>35.69123979546</v>
      </c>
      <c r="AL25" s="89">
        <f>AC25*W$3</f>
        <v>1.7657593223471697</v>
      </c>
      <c r="AM25" s="31">
        <f>W25*X$3</f>
        <v>39.663640642236004</v>
      </c>
      <c r="AN25" s="31">
        <f>AC25*X$3</f>
        <v>1.9622866457882218</v>
      </c>
      <c r="AO25" s="90"/>
      <c r="AP25" s="90"/>
    </row>
    <row r="26" spans="1:43" x14ac:dyDescent="0.2">
      <c r="F26" s="20" t="s">
        <v>412</v>
      </c>
      <c r="G26" s="42">
        <v>43.45</v>
      </c>
      <c r="H26" t="s">
        <v>440</v>
      </c>
      <c r="I26" s="3">
        <f>'Data Staging'!B21</f>
        <v>7.9231919999999995E-4</v>
      </c>
      <c r="J26" s="3">
        <f>'Data Staging'!C21</f>
        <v>6.1778689999999998E-5</v>
      </c>
      <c r="K26" s="3">
        <f>'Data Staging'!H21</f>
        <v>6.8392379999999999</v>
      </c>
      <c r="L26" s="3">
        <f>'Data Staging'!I21</f>
        <v>2.170178E-2</v>
      </c>
      <c r="M26" s="3">
        <f>'Data Staging'!N21</f>
        <v>7.3725970000000002E-2</v>
      </c>
      <c r="N26" s="3">
        <f>'Data Staging'!O21</f>
        <v>1.4804009999999999E-3</v>
      </c>
      <c r="O26" s="3">
        <f>'Data Staging'!T21</f>
        <v>1.126878E-3</v>
      </c>
      <c r="P26" s="3">
        <f>'Data Staging'!U21</f>
        <v>7.1196250000000005E-5</v>
      </c>
      <c r="Q26" s="41">
        <f>'Data Staging'!Z21</f>
        <v>169608.5</v>
      </c>
      <c r="R26" s="3"/>
      <c r="T26" s="4">
        <f>I26*$G26</f>
        <v>3.4426269240000001E-2</v>
      </c>
      <c r="U26" s="5">
        <f>K26*$G26</f>
        <v>297.16489110000003</v>
      </c>
      <c r="V26" s="5">
        <f>M26*$G26</f>
        <v>3.2033933965000001</v>
      </c>
      <c r="W26" s="73">
        <f>O26*$G26</f>
        <v>4.8962849100000004E-2</v>
      </c>
      <c r="X26" s="74"/>
      <c r="Y26" s="5"/>
      <c r="Z26" s="34">
        <f>J26*$G26</f>
        <v>2.6842840805000002E-3</v>
      </c>
      <c r="AA26" s="7">
        <f>L26*$G26</f>
        <v>0.94294234100000007</v>
      </c>
      <c r="AB26" s="7">
        <f>N26*$G26</f>
        <v>6.432342345E-2</v>
      </c>
      <c r="AC26" s="35">
        <f>P26*$G26</f>
        <v>3.0934770625000003E-3</v>
      </c>
      <c r="AE26" s="23">
        <f>T26*T$3</f>
        <v>0.191052023774304</v>
      </c>
      <c r="AF26" s="4">
        <f>Z26*T$3</f>
        <v>1.48967029331428E-2</v>
      </c>
      <c r="AG26" s="6">
        <f>U26*U$3</f>
        <v>3085.1658994002</v>
      </c>
      <c r="AH26" s="6">
        <f>AA26*U$3</f>
        <v>9.7896273842620012</v>
      </c>
      <c r="AI26" s="6">
        <f>V26*V$3</f>
        <v>37.550177393772998</v>
      </c>
      <c r="AJ26" s="6">
        <f>AB26*V$3</f>
        <v>0.75399916968089997</v>
      </c>
      <c r="AK26" s="6">
        <f>W26*W$3</f>
        <v>35.316903055830004</v>
      </c>
      <c r="AL26" s="6">
        <f>AC26*W$3</f>
        <v>2.2313250051812501</v>
      </c>
      <c r="AM26" s="31">
        <f>W26*X$3</f>
        <v>39.247640581578004</v>
      </c>
      <c r="AN26" s="24">
        <f>AC26*X$3</f>
        <v>2.4796693437587503</v>
      </c>
    </row>
    <row r="27" spans="1:43" x14ac:dyDescent="0.2">
      <c r="F27" s="20" t="s">
        <v>412</v>
      </c>
      <c r="G27" s="42">
        <v>43.64</v>
      </c>
      <c r="H27" t="s">
        <v>406</v>
      </c>
      <c r="I27" s="3">
        <f>'Data Staging'!B22</f>
        <v>1.0083150000000001E-3</v>
      </c>
      <c r="J27" s="3">
        <f>'Data Staging'!C22</f>
        <v>1.029562E-4</v>
      </c>
      <c r="K27" s="3">
        <f>'Data Staging'!H22</f>
        <v>9.6926360000000003</v>
      </c>
      <c r="L27" s="3">
        <f>'Data Staging'!I22</f>
        <v>0.1023454</v>
      </c>
      <c r="M27" s="3">
        <f>'Data Staging'!N22</f>
        <v>9.4009090000000003E-2</v>
      </c>
      <c r="N27" s="3">
        <f>'Data Staging'!O22</f>
        <v>3.2455800000000001E-3</v>
      </c>
      <c r="O27" s="3">
        <f>'Data Staging'!T22</f>
        <v>1.3734140000000001E-3</v>
      </c>
      <c r="P27" s="3">
        <f>'Data Staging'!U22</f>
        <v>7.8221080000000001E-5</v>
      </c>
      <c r="Q27" s="41">
        <f>'Data Staging'!Z22</f>
        <v>171916.4</v>
      </c>
      <c r="R27" s="3"/>
      <c r="T27" s="4">
        <f t="shared" si="18"/>
        <v>4.4002866600000003E-2</v>
      </c>
      <c r="U27" s="5">
        <f t="shared" si="1"/>
        <v>422.98663504000001</v>
      </c>
      <c r="V27" s="5">
        <f t="shared" si="2"/>
        <v>4.1025566875999999</v>
      </c>
      <c r="W27" s="73">
        <f t="shared" si="13"/>
        <v>5.9935786960000008E-2</v>
      </c>
      <c r="X27" s="74"/>
      <c r="Y27" s="5"/>
      <c r="Z27" s="34">
        <f t="shared" si="19"/>
        <v>4.4930085680000001E-3</v>
      </c>
      <c r="AA27" s="7">
        <f t="shared" si="4"/>
        <v>4.4663532560000005</v>
      </c>
      <c r="AB27" s="7">
        <f t="shared" si="5"/>
        <v>0.1416371112</v>
      </c>
      <c r="AC27" s="35">
        <f t="shared" si="14"/>
        <v>3.4135679312000001E-3</v>
      </c>
      <c r="AE27" s="23">
        <f t="shared" si="20"/>
        <v>0.24419830848336002</v>
      </c>
      <c r="AF27" s="4">
        <f t="shared" si="21"/>
        <v>2.4934400348972801E-2</v>
      </c>
      <c r="AG27" s="6">
        <f t="shared" si="22"/>
        <v>4391.4472449852801</v>
      </c>
      <c r="AH27" s="6">
        <f t="shared" si="23"/>
        <v>46.369679503792007</v>
      </c>
      <c r="AI27" s="6">
        <f t="shared" si="24"/>
        <v>48.090169492047195</v>
      </c>
      <c r="AJ27" s="6">
        <f t="shared" si="25"/>
        <v>1.6602702174863999</v>
      </c>
      <c r="AK27" s="6">
        <f t="shared" si="26"/>
        <v>43.231683134248001</v>
      </c>
      <c r="AL27" s="6">
        <f t="shared" si="27"/>
        <v>2.4622065487745597</v>
      </c>
      <c r="AM27" s="31">
        <f t="shared" si="16"/>
        <v>48.043328111396811</v>
      </c>
      <c r="AN27" s="24">
        <f t="shared" si="17"/>
        <v>2.7362477822912963</v>
      </c>
    </row>
    <row r="28" spans="1:43" x14ac:dyDescent="0.2">
      <c r="F28" s="20" t="s">
        <v>412</v>
      </c>
      <c r="G28" s="42">
        <v>43.512700000000002</v>
      </c>
      <c r="H28" t="s">
        <v>443</v>
      </c>
      <c r="I28" s="3">
        <f>'Data Staging'!B23</f>
        <v>8.4223990000000003E-4</v>
      </c>
      <c r="J28" s="3">
        <f>'Data Staging'!C23</f>
        <v>1.021007E-4</v>
      </c>
      <c r="K28" s="3">
        <f>'Data Staging'!H23</f>
        <v>8.0506279999999997</v>
      </c>
      <c r="L28" s="3">
        <f>'Data Staging'!I23</f>
        <v>8.8145600000000005E-2</v>
      </c>
      <c r="M28" s="3">
        <f>'Data Staging'!N23</f>
        <v>9.1245670000000001E-2</v>
      </c>
      <c r="N28" s="3">
        <f>'Data Staging'!O23</f>
        <v>4.2091999999999997E-3</v>
      </c>
      <c r="O28" s="3">
        <f>'Data Staging'!T23</f>
        <v>1.193862E-3</v>
      </c>
      <c r="P28" s="3">
        <f>'Data Staging'!U23</f>
        <v>9.8562569999999995E-5</v>
      </c>
      <c r="Q28" s="41">
        <f>'Data Staging'!Z23</f>
        <v>140530.79999999999</v>
      </c>
      <c r="R28" s="3"/>
      <c r="T28" s="4">
        <f t="shared" si="18"/>
        <v>3.6648132096730006E-2</v>
      </c>
      <c r="U28" s="5">
        <f t="shared" si="1"/>
        <v>350.3045609756</v>
      </c>
      <c r="V28" s="5">
        <f t="shared" si="2"/>
        <v>3.9703454650090002</v>
      </c>
      <c r="W28" s="73">
        <f t="shared" si="13"/>
        <v>5.1948159047400001E-2</v>
      </c>
      <c r="X28" s="74"/>
      <c r="Y28" s="5"/>
      <c r="Z28" s="34">
        <f t="shared" si="19"/>
        <v>4.4426771288900001E-3</v>
      </c>
      <c r="AA28" s="7">
        <f t="shared" si="4"/>
        <v>3.8354530491200003</v>
      </c>
      <c r="AB28" s="7">
        <f t="shared" si="5"/>
        <v>0.18315365684000001</v>
      </c>
      <c r="AC28" s="35">
        <f t="shared" si="14"/>
        <v>4.2887235396389996E-3</v>
      </c>
      <c r="AE28" s="23">
        <f t="shared" si="20"/>
        <v>0.20338247388401284</v>
      </c>
      <c r="AF28" s="4">
        <f t="shared" si="21"/>
        <v>2.4655080994487943E-2</v>
      </c>
      <c r="AG28" s="6">
        <f t="shared" si="22"/>
        <v>3636.8619520486791</v>
      </c>
      <c r="AH28" s="6">
        <f t="shared" si="23"/>
        <v>39.819673555963838</v>
      </c>
      <c r="AI28" s="6">
        <f t="shared" si="24"/>
        <v>46.540389540835498</v>
      </c>
      <c r="AJ28" s="6">
        <f t="shared" si="25"/>
        <v>2.1469271654784801</v>
      </c>
      <c r="AK28" s="6">
        <f t="shared" si="26"/>
        <v>37.470207120889619</v>
      </c>
      <c r="AL28" s="6">
        <f t="shared" si="27"/>
        <v>3.0934562891416104</v>
      </c>
      <c r="AM28" s="31">
        <f t="shared" si="16"/>
        <v>41.640605329214893</v>
      </c>
      <c r="AN28" s="24">
        <f t="shared" si="17"/>
        <v>3.4377550149038294</v>
      </c>
    </row>
    <row r="29" spans="1:43" x14ac:dyDescent="0.2">
      <c r="F29" s="20" t="s">
        <v>412</v>
      </c>
      <c r="G29" s="42">
        <v>43.7</v>
      </c>
      <c r="H29" t="s">
        <v>407</v>
      </c>
      <c r="I29" s="3">
        <f>'Data Staging'!B24</f>
        <v>8.1059369999999999E-4</v>
      </c>
      <c r="J29" s="3">
        <f>'Data Staging'!C24</f>
        <v>6.4293000000000003E-5</v>
      </c>
      <c r="K29" s="3">
        <f>'Data Staging'!H24</f>
        <v>7.0890909999999998</v>
      </c>
      <c r="L29" s="3">
        <f>'Data Staging'!I24</f>
        <v>8.4328319999999998E-2</v>
      </c>
      <c r="M29" s="3">
        <f>'Data Staging'!N24</f>
        <v>7.3876010000000006E-2</v>
      </c>
      <c r="N29" s="3">
        <f>'Data Staging'!O24</f>
        <v>1.72481E-3</v>
      </c>
      <c r="O29" s="3">
        <f>'Data Staging'!T24</f>
        <v>1.222866E-3</v>
      </c>
      <c r="P29" s="3">
        <f>'Data Staging'!U24</f>
        <v>8.0076799999999999E-5</v>
      </c>
      <c r="Q29" s="41">
        <f>'Data Staging'!Z24</f>
        <v>188260.1</v>
      </c>
      <c r="R29" s="3"/>
      <c r="T29" s="4">
        <f t="shared" si="18"/>
        <v>3.5422944689999999E-2</v>
      </c>
      <c r="U29" s="5">
        <f t="shared" si="1"/>
        <v>309.79327670000004</v>
      </c>
      <c r="V29" s="5">
        <f t="shared" si="2"/>
        <v>3.2283816370000005</v>
      </c>
      <c r="W29" s="73">
        <f t="shared" si="13"/>
        <v>5.34392442E-2</v>
      </c>
      <c r="X29" s="74"/>
      <c r="Y29" s="5"/>
      <c r="Z29" s="34">
        <f t="shared" si="19"/>
        <v>2.8096041000000003E-3</v>
      </c>
      <c r="AA29" s="7">
        <f t="shared" si="4"/>
        <v>3.6851475840000001</v>
      </c>
      <c r="AB29" s="7">
        <f t="shared" si="5"/>
        <v>7.5374197000000004E-2</v>
      </c>
      <c r="AC29" s="35">
        <f t="shared" si="14"/>
        <v>3.4993561600000001E-3</v>
      </c>
      <c r="AE29" s="23">
        <f t="shared" si="20"/>
        <v>0.19658317385162399</v>
      </c>
      <c r="AF29" s="4">
        <f t="shared" si="21"/>
        <v>1.5592178913360002E-2</v>
      </c>
      <c r="AG29" s="6">
        <f t="shared" si="22"/>
        <v>3216.2737986994002</v>
      </c>
      <c r="AH29" s="6">
        <f t="shared" si="23"/>
        <v>38.259202217088003</v>
      </c>
      <c r="AI29" s="6">
        <f t="shared" si="24"/>
        <v>37.843089548914001</v>
      </c>
      <c r="AJ29" s="6">
        <f t="shared" si="25"/>
        <v>0.88353633723400005</v>
      </c>
      <c r="AK29" s="6">
        <f t="shared" si="26"/>
        <v>38.545726841459995</v>
      </c>
      <c r="AL29" s="6">
        <f t="shared" si="27"/>
        <v>2.5240855982079999</v>
      </c>
      <c r="AM29" s="31">
        <f t="shared" si="16"/>
        <v>42.835829365835998</v>
      </c>
      <c r="AN29" s="24">
        <f t="shared" si="17"/>
        <v>2.8050139107328</v>
      </c>
      <c r="AQ29" s="14"/>
    </row>
    <row r="30" spans="1:43" x14ac:dyDescent="0.2">
      <c r="F30" s="20" t="s">
        <v>412</v>
      </c>
      <c r="G30" s="42">
        <v>46.15</v>
      </c>
      <c r="H30" t="s">
        <v>409</v>
      </c>
      <c r="I30" s="3">
        <f>'Data Staging'!B25</f>
        <v>2.7038040000000002E-3</v>
      </c>
      <c r="J30" s="3">
        <f>'Data Staging'!C25</f>
        <v>1.1042489999999999E-4</v>
      </c>
      <c r="K30" s="3">
        <f>'Data Staging'!H25</f>
        <v>11.44558</v>
      </c>
      <c r="L30" s="3">
        <f>'Data Staging'!I25</f>
        <v>0.1674168</v>
      </c>
      <c r="M30" s="3">
        <f>'Data Staging'!N25</f>
        <v>0.1663123</v>
      </c>
      <c r="N30" s="3">
        <f>'Data Staging'!O25</f>
        <v>3.605877E-3</v>
      </c>
      <c r="O30" s="3">
        <f>'Data Staging'!T25</f>
        <v>1.4307269999999999E-3</v>
      </c>
      <c r="P30" s="3">
        <f>'Data Staging'!U25</f>
        <v>8.6278679999999996E-5</v>
      </c>
      <c r="Q30" s="41">
        <f>'Data Staging'!Z25</f>
        <v>192663.1</v>
      </c>
      <c r="R30" s="3"/>
      <c r="T30" s="4">
        <f t="shared" si="18"/>
        <v>0.12478055460000001</v>
      </c>
      <c r="U30" s="5">
        <f t="shared" si="1"/>
        <v>528.21351699999991</v>
      </c>
      <c r="V30" s="5">
        <f t="shared" si="2"/>
        <v>7.675312645</v>
      </c>
      <c r="W30" s="73">
        <f t="shared" si="13"/>
        <v>6.6028051049999995E-2</v>
      </c>
      <c r="X30" s="74"/>
      <c r="Y30" s="5"/>
      <c r="Z30" s="34">
        <f t="shared" si="19"/>
        <v>5.0961091349999996E-3</v>
      </c>
      <c r="AA30" s="7">
        <f t="shared" si="4"/>
        <v>7.7262853199999997</v>
      </c>
      <c r="AB30" s="7">
        <f t="shared" si="5"/>
        <v>0.16641122354999999</v>
      </c>
      <c r="AC30" s="35">
        <f t="shared" si="14"/>
        <v>3.981761082E-3</v>
      </c>
      <c r="AE30" s="23">
        <f t="shared" si="20"/>
        <v>0.69248216580816002</v>
      </c>
      <c r="AF30" s="4">
        <f t="shared" si="21"/>
        <v>2.8281367255595997E-2</v>
      </c>
      <c r="AG30" s="6">
        <f t="shared" si="22"/>
        <v>5483.9127334939985</v>
      </c>
      <c r="AH30" s="6">
        <f t="shared" si="23"/>
        <v>80.21429419223999</v>
      </c>
      <c r="AI30" s="6">
        <f t="shared" si="24"/>
        <v>89.970014824689997</v>
      </c>
      <c r="AJ30" s="6">
        <f t="shared" si="25"/>
        <v>1.9506723624530997</v>
      </c>
      <c r="AK30" s="6">
        <f t="shared" si="26"/>
        <v>47.626033222364995</v>
      </c>
      <c r="AL30" s="6">
        <f t="shared" si="27"/>
        <v>2.8720442684465999</v>
      </c>
      <c r="AM30" s="31">
        <f t="shared" si="16"/>
        <v>52.926765160658995</v>
      </c>
      <c r="AN30" s="24">
        <f t="shared" si="17"/>
        <v>3.1917000481095603</v>
      </c>
      <c r="AQ30" s="15"/>
    </row>
    <row r="31" spans="1:43" x14ac:dyDescent="0.2">
      <c r="C31" s="5"/>
      <c r="I31" s="7"/>
      <c r="J31" s="7"/>
      <c r="K31" s="7"/>
      <c r="L31" s="7"/>
      <c r="M31" s="7"/>
      <c r="N31" s="7"/>
      <c r="O31" s="7"/>
      <c r="P31" s="7"/>
      <c r="Q31" s="35"/>
      <c r="R31" s="7"/>
      <c r="U31" s="3"/>
      <c r="V31" s="3"/>
      <c r="W31" s="3"/>
      <c r="X31" s="41"/>
      <c r="Z31" s="23"/>
      <c r="AA31" s="6"/>
      <c r="AB31" s="6"/>
      <c r="AC31" s="24"/>
      <c r="AD31" s="6"/>
      <c r="AG31" s="4"/>
      <c r="AH31" s="4"/>
      <c r="AI31" s="4"/>
      <c r="AJ31" s="4"/>
      <c r="AK31" s="4"/>
      <c r="AL31" s="4"/>
      <c r="AM31" s="23"/>
      <c r="AN31" s="25"/>
      <c r="AO31" s="16"/>
      <c r="AP31" s="16"/>
      <c r="AQ31" s="16"/>
    </row>
    <row r="32" spans="1:43" x14ac:dyDescent="0.2">
      <c r="A32" s="39" t="s">
        <v>433</v>
      </c>
      <c r="C32" s="5"/>
      <c r="I32" s="7"/>
      <c r="J32" s="7"/>
      <c r="K32" s="7"/>
      <c r="L32" s="7"/>
      <c r="M32" s="7"/>
      <c r="N32" s="7"/>
      <c r="O32" s="7"/>
      <c r="P32" s="7"/>
      <c r="Q32" s="35"/>
      <c r="R32" s="7"/>
      <c r="U32" s="3"/>
      <c r="V32" s="3"/>
      <c r="W32" s="3"/>
      <c r="X32" s="41"/>
      <c r="Z32" s="23"/>
      <c r="AA32" s="6"/>
      <c r="AB32" s="6"/>
      <c r="AC32" s="24"/>
      <c r="AD32" s="6"/>
      <c r="AG32" s="4"/>
      <c r="AH32" s="4"/>
      <c r="AI32" s="4"/>
      <c r="AJ32" s="4"/>
      <c r="AK32" s="4"/>
      <c r="AL32" s="4"/>
      <c r="AM32" s="23"/>
      <c r="AN32" s="25"/>
      <c r="AO32" s="16"/>
      <c r="AP32" s="16"/>
      <c r="AQ32" s="16"/>
    </row>
    <row r="33" spans="1:43" x14ac:dyDescent="0.2">
      <c r="A33" s="40" t="s">
        <v>434</v>
      </c>
      <c r="C33" s="5"/>
      <c r="I33" s="7"/>
      <c r="J33" s="7"/>
      <c r="K33" s="7"/>
      <c r="L33" s="7"/>
      <c r="M33" s="7"/>
      <c r="N33" s="7"/>
      <c r="O33" s="7"/>
      <c r="P33" s="7"/>
      <c r="Q33" s="35"/>
      <c r="R33" s="7"/>
      <c r="U33" s="3"/>
      <c r="V33" s="3"/>
      <c r="W33" s="3"/>
      <c r="X33" s="41"/>
      <c r="Z33" s="23"/>
      <c r="AA33" s="6"/>
      <c r="AB33" s="6"/>
      <c r="AC33" s="24"/>
      <c r="AD33" s="6"/>
      <c r="AG33" s="4"/>
      <c r="AH33" s="4"/>
      <c r="AI33" s="4"/>
      <c r="AJ33" s="4"/>
      <c r="AK33" s="4"/>
      <c r="AL33" s="4"/>
      <c r="AM33" s="23"/>
      <c r="AN33" s="26"/>
      <c r="AO33" s="9"/>
      <c r="AP33" s="9"/>
      <c r="AQ33" s="9"/>
    </row>
    <row r="34" spans="1:43" x14ac:dyDescent="0.2">
      <c r="C34" s="5"/>
      <c r="I34" s="7"/>
      <c r="J34" s="7"/>
      <c r="K34" s="7"/>
      <c r="L34" s="7"/>
      <c r="M34" s="7"/>
      <c r="N34" s="7"/>
      <c r="O34" s="7"/>
      <c r="P34" s="7"/>
      <c r="Q34" s="35"/>
      <c r="R34" s="7"/>
      <c r="U34" s="3"/>
      <c r="V34" s="3"/>
      <c r="W34" s="3"/>
      <c r="X34" s="41"/>
      <c r="Z34" s="23"/>
      <c r="AA34" s="6"/>
      <c r="AB34" s="6"/>
      <c r="AC34" s="24"/>
      <c r="AD34" s="6"/>
      <c r="AG34" s="4"/>
      <c r="AH34" s="4"/>
      <c r="AI34" s="4"/>
      <c r="AJ34" s="4"/>
      <c r="AK34" s="4"/>
      <c r="AL34" s="4"/>
      <c r="AM34" s="23"/>
    </row>
    <row r="35" spans="1:43" x14ac:dyDescent="0.2">
      <c r="C35" s="5"/>
      <c r="I35" s="7"/>
      <c r="J35" s="7"/>
      <c r="K35" s="7"/>
      <c r="L35" s="7"/>
      <c r="M35" s="7"/>
      <c r="N35" s="7"/>
      <c r="O35" s="7"/>
      <c r="P35" s="7"/>
      <c r="Q35" s="35"/>
      <c r="R35" s="7"/>
      <c r="U35" s="3"/>
      <c r="V35" s="3"/>
      <c r="W35" s="3"/>
      <c r="X35" s="41"/>
      <c r="Z35" s="23"/>
      <c r="AA35" s="6"/>
      <c r="AB35" s="6"/>
      <c r="AC35" s="24"/>
      <c r="AD35" s="6"/>
      <c r="AG35" s="4"/>
      <c r="AH35" s="4"/>
      <c r="AI35" s="4"/>
      <c r="AJ35" s="4"/>
      <c r="AK35" s="4"/>
      <c r="AL35" s="4"/>
      <c r="AM35" s="23"/>
    </row>
    <row r="36" spans="1:43" x14ac:dyDescent="0.2">
      <c r="C36" s="5"/>
      <c r="I36" s="7"/>
      <c r="J36" s="7"/>
      <c r="K36" s="7"/>
      <c r="L36" s="7"/>
      <c r="M36" s="7"/>
      <c r="N36" s="7"/>
      <c r="O36" s="7"/>
      <c r="P36" s="7"/>
      <c r="Q36" s="35"/>
      <c r="R36" s="7"/>
      <c r="U36" s="3"/>
      <c r="V36" s="3"/>
      <c r="W36" s="3"/>
      <c r="X36" s="41"/>
      <c r="Z36" s="23"/>
      <c r="AA36" s="6"/>
      <c r="AB36" s="6"/>
      <c r="AC36" s="24"/>
      <c r="AD36" s="6"/>
    </row>
    <row r="37" spans="1:43" x14ac:dyDescent="0.2">
      <c r="C37" s="5"/>
      <c r="I37" s="7"/>
      <c r="J37" s="7"/>
      <c r="K37" s="7"/>
      <c r="L37" s="7"/>
      <c r="M37" s="7"/>
      <c r="N37" s="7"/>
      <c r="O37" s="7"/>
      <c r="P37" s="7"/>
      <c r="Q37" s="35"/>
      <c r="R37" s="7"/>
      <c r="U37" s="3"/>
      <c r="V37" s="3"/>
      <c r="W37" s="3"/>
      <c r="X37" s="41"/>
      <c r="Z37" s="23"/>
      <c r="AA37" s="6"/>
      <c r="AB37" s="6"/>
      <c r="AC37" s="24"/>
      <c r="AD37" s="6"/>
    </row>
    <row r="38" spans="1:43" x14ac:dyDescent="0.2">
      <c r="C38" s="5"/>
      <c r="I38" s="7"/>
      <c r="J38" s="7"/>
      <c r="K38" s="7"/>
      <c r="L38" s="7"/>
      <c r="M38" s="7"/>
      <c r="N38" s="7"/>
      <c r="O38" s="7"/>
      <c r="P38" s="7"/>
      <c r="Q38" s="35"/>
      <c r="R38" s="7"/>
      <c r="U38" s="3"/>
      <c r="V38" s="3"/>
      <c r="W38" s="3"/>
      <c r="X38" s="41"/>
      <c r="Z38" s="23"/>
      <c r="AA38" s="6"/>
      <c r="AB38" s="6"/>
      <c r="AC38" s="24"/>
      <c r="AD38" s="6"/>
    </row>
    <row r="39" spans="1:43" x14ac:dyDescent="0.2">
      <c r="C39" s="5"/>
      <c r="I39" s="7"/>
      <c r="J39" s="7"/>
      <c r="K39" s="7"/>
      <c r="L39" s="7"/>
      <c r="M39" s="7"/>
      <c r="N39" s="7"/>
      <c r="O39" s="7"/>
      <c r="P39" s="7"/>
      <c r="Q39" s="35"/>
      <c r="R39" s="7"/>
      <c r="U39" s="3"/>
      <c r="V39" s="3"/>
      <c r="W39" s="3"/>
      <c r="X39" s="41"/>
      <c r="Z39" s="23"/>
      <c r="AA39" s="6"/>
      <c r="AB39" s="6"/>
      <c r="AC39" s="24"/>
      <c r="AD39" s="6"/>
      <c r="AG39" s="4"/>
      <c r="AH39" s="4"/>
      <c r="AI39" s="4"/>
      <c r="AJ39" s="4"/>
      <c r="AK39" s="4"/>
      <c r="AL39" s="4"/>
      <c r="AM39" s="23"/>
    </row>
    <row r="40" spans="1:43" x14ac:dyDescent="0.2">
      <c r="C40" s="5"/>
      <c r="I40" s="7"/>
      <c r="J40" s="7"/>
      <c r="K40" s="7"/>
      <c r="L40" s="7"/>
      <c r="M40" s="7"/>
      <c r="N40" s="7"/>
      <c r="O40" s="7"/>
      <c r="P40" s="7"/>
      <c r="Q40" s="35"/>
      <c r="R40" s="7"/>
      <c r="U40" s="3"/>
      <c r="V40" s="3"/>
      <c r="W40" s="3"/>
      <c r="X40" s="41"/>
      <c r="Z40" s="23"/>
      <c r="AA40" s="6"/>
      <c r="AB40" s="6"/>
      <c r="AC40" s="24"/>
      <c r="AD40" s="6"/>
      <c r="AG40" s="4"/>
      <c r="AH40" s="4"/>
      <c r="AI40" s="4"/>
      <c r="AJ40" s="4"/>
      <c r="AK40" s="4"/>
      <c r="AL40" s="4"/>
      <c r="AM40" s="23"/>
      <c r="AN40" s="27"/>
      <c r="AO40" s="14"/>
      <c r="AP40" s="14"/>
      <c r="AQ40" s="14"/>
    </row>
    <row r="41" spans="1:43" x14ac:dyDescent="0.2">
      <c r="C41" s="5"/>
      <c r="I41" s="7"/>
      <c r="J41" s="7"/>
      <c r="K41" s="7"/>
      <c r="L41" s="7"/>
      <c r="M41" s="7"/>
      <c r="N41" s="7"/>
      <c r="O41" s="7"/>
      <c r="P41" s="7"/>
      <c r="Q41" s="35"/>
      <c r="R41" s="7"/>
      <c r="U41" s="3"/>
      <c r="V41" s="3"/>
      <c r="W41" s="3"/>
      <c r="X41" s="41"/>
      <c r="Z41" s="23"/>
      <c r="AA41" s="6"/>
      <c r="AB41" s="6"/>
      <c r="AC41" s="24"/>
      <c r="AD41" s="6"/>
      <c r="AN41" s="28"/>
      <c r="AO41" s="15"/>
      <c r="AP41" s="15"/>
      <c r="AQ41" s="15"/>
    </row>
    <row r="42" spans="1:43" x14ac:dyDescent="0.2">
      <c r="C42" s="5"/>
      <c r="I42" s="7"/>
      <c r="J42" s="7"/>
      <c r="K42" s="7"/>
      <c r="L42" s="7"/>
      <c r="M42" s="7"/>
      <c r="N42" s="7"/>
      <c r="O42" s="7"/>
      <c r="P42" s="7"/>
      <c r="Q42" s="35"/>
      <c r="R42" s="7"/>
      <c r="U42" s="3"/>
      <c r="V42" s="3"/>
      <c r="W42" s="3"/>
      <c r="X42" s="41"/>
      <c r="Z42" s="23"/>
      <c r="AA42" s="6"/>
      <c r="AB42" s="6"/>
      <c r="AC42" s="24"/>
      <c r="AD42" s="6"/>
      <c r="AG42" s="4"/>
      <c r="AH42" s="4"/>
      <c r="AI42" s="4"/>
      <c r="AJ42" s="4"/>
      <c r="AK42" s="4"/>
      <c r="AL42" s="4"/>
      <c r="AN42" s="29"/>
      <c r="AO42" s="17"/>
      <c r="AP42" s="17"/>
      <c r="AQ42" s="17"/>
    </row>
    <row r="43" spans="1:43" x14ac:dyDescent="0.2">
      <c r="C43" s="5"/>
      <c r="I43" s="7"/>
      <c r="J43" s="7"/>
      <c r="K43" s="7"/>
      <c r="L43" s="7"/>
      <c r="M43" s="7"/>
      <c r="N43" s="7"/>
      <c r="O43" s="7"/>
      <c r="P43" s="7"/>
      <c r="Q43" s="35"/>
      <c r="R43" s="7"/>
      <c r="U43" s="3"/>
      <c r="V43" s="3"/>
      <c r="W43" s="3"/>
      <c r="X43" s="41"/>
      <c r="Z43" s="23"/>
      <c r="AA43" s="6"/>
      <c r="AB43" s="6"/>
      <c r="AC43" s="24"/>
      <c r="AD43" s="6"/>
      <c r="AN43" s="30"/>
      <c r="AO43" s="18"/>
      <c r="AP43" s="18"/>
      <c r="AQ43" s="18"/>
    </row>
    <row r="44" spans="1:43" x14ac:dyDescent="0.2">
      <c r="C44" s="5"/>
      <c r="I44" s="7"/>
      <c r="J44" s="7"/>
      <c r="K44" s="7"/>
      <c r="L44" s="7"/>
      <c r="M44" s="7"/>
      <c r="N44" s="7"/>
      <c r="O44" s="7"/>
      <c r="P44" s="7"/>
      <c r="Q44" s="35"/>
      <c r="R44" s="7"/>
      <c r="U44" s="3"/>
      <c r="V44" s="3"/>
      <c r="W44" s="3"/>
      <c r="X44" s="41"/>
      <c r="Z44" s="23"/>
      <c r="AA44" s="6"/>
      <c r="AB44" s="6"/>
      <c r="AC44" s="24"/>
      <c r="AD44" s="6"/>
      <c r="AG44" s="4"/>
      <c r="AH44" s="4"/>
      <c r="AI44" s="4"/>
      <c r="AJ44" s="4"/>
      <c r="AK44" s="4"/>
      <c r="AL44" s="4"/>
      <c r="AN44" s="26"/>
      <c r="AO44" s="9"/>
      <c r="AP44" s="9"/>
      <c r="AQ44" s="9"/>
    </row>
    <row r="45" spans="1:43" x14ac:dyDescent="0.2">
      <c r="C45" s="5"/>
      <c r="I45" s="7"/>
      <c r="J45" s="7"/>
      <c r="K45" s="7"/>
      <c r="L45" s="7"/>
      <c r="M45" s="7"/>
      <c r="N45" s="7"/>
      <c r="O45" s="7"/>
      <c r="P45" s="7"/>
      <c r="Q45" s="35"/>
      <c r="R45" s="7"/>
      <c r="U45" s="3"/>
      <c r="V45" s="3"/>
      <c r="W45" s="3"/>
      <c r="X45" s="41"/>
      <c r="Z45" s="23"/>
      <c r="AA45" s="6"/>
      <c r="AB45" s="6"/>
      <c r="AC45" s="24"/>
      <c r="AE45" s="31"/>
    </row>
    <row r="46" spans="1:43" x14ac:dyDescent="0.2">
      <c r="C46" s="5"/>
      <c r="I46" s="7"/>
      <c r="J46" s="7"/>
      <c r="K46" s="7"/>
      <c r="L46" s="7"/>
      <c r="M46" s="7"/>
      <c r="N46" s="7"/>
      <c r="O46" s="7"/>
      <c r="P46" s="7"/>
      <c r="Q46" s="35"/>
      <c r="R46" s="7"/>
      <c r="U46" s="3"/>
      <c r="V46" s="3"/>
      <c r="W46" s="3"/>
      <c r="X46" s="41"/>
      <c r="Z46" s="23"/>
      <c r="AA46" s="6"/>
      <c r="AB46" s="6"/>
      <c r="AE46" s="31"/>
      <c r="AF46" s="6"/>
      <c r="AG46" s="4"/>
      <c r="AH46" s="4"/>
      <c r="AI46" s="4"/>
      <c r="AJ46" s="4"/>
      <c r="AK46" s="4"/>
      <c r="AL46" s="4"/>
    </row>
    <row r="47" spans="1:43" x14ac:dyDescent="0.2">
      <c r="C47" s="5"/>
      <c r="I47" s="7"/>
      <c r="J47" s="7"/>
      <c r="K47" s="7"/>
      <c r="L47" s="7"/>
      <c r="M47" s="7"/>
      <c r="N47" s="7"/>
      <c r="O47" s="7"/>
      <c r="P47" s="7"/>
      <c r="Q47" s="35"/>
      <c r="R47" s="7"/>
      <c r="U47" s="3"/>
      <c r="V47" s="3"/>
      <c r="W47" s="3"/>
      <c r="X47" s="41"/>
      <c r="Z47" s="23"/>
      <c r="AA47" s="6"/>
      <c r="AB47" s="6"/>
      <c r="AE47" s="31"/>
      <c r="AF47" s="6"/>
    </row>
    <row r="48" spans="1:43" x14ac:dyDescent="0.2">
      <c r="C48" s="5"/>
      <c r="I48" s="7"/>
      <c r="J48" s="7"/>
      <c r="K48" s="7"/>
      <c r="L48" s="7"/>
      <c r="M48" s="7"/>
      <c r="N48" s="7"/>
      <c r="O48" s="7"/>
      <c r="P48" s="7"/>
      <c r="Q48" s="35"/>
      <c r="R48" s="7"/>
      <c r="U48" s="3"/>
      <c r="V48" s="3"/>
      <c r="W48" s="3"/>
      <c r="X48" s="41"/>
      <c r="Z48" s="23"/>
      <c r="AA48" s="6"/>
      <c r="AB48" s="6"/>
      <c r="AE48" s="31"/>
      <c r="AF48" s="6"/>
      <c r="AG48" s="4"/>
      <c r="AH48" s="4"/>
      <c r="AI48" s="4"/>
      <c r="AJ48" s="4"/>
      <c r="AK48" s="4"/>
      <c r="AL48" s="4"/>
    </row>
    <row r="49" spans="3:43" x14ac:dyDescent="0.2">
      <c r="C49" s="5"/>
      <c r="I49" s="7"/>
      <c r="J49" s="7"/>
      <c r="K49" s="7"/>
      <c r="L49" s="7"/>
      <c r="M49" s="7"/>
      <c r="N49" s="7"/>
      <c r="O49" s="7"/>
      <c r="P49" s="7"/>
      <c r="Q49" s="35"/>
      <c r="R49" s="7"/>
      <c r="U49" s="3"/>
      <c r="V49" s="3"/>
      <c r="W49" s="3"/>
      <c r="X49" s="41"/>
      <c r="Z49" s="23"/>
      <c r="AA49" s="6"/>
      <c r="AB49" s="6"/>
      <c r="AE49" s="31"/>
      <c r="AF49" s="6"/>
    </row>
    <row r="50" spans="3:43" x14ac:dyDescent="0.2">
      <c r="I50" s="7"/>
      <c r="J50" s="7"/>
      <c r="K50" s="7"/>
      <c r="L50" s="7"/>
      <c r="M50" s="7"/>
      <c r="N50" s="7"/>
      <c r="O50" s="7"/>
      <c r="P50" s="7"/>
      <c r="Q50" s="35"/>
      <c r="R50" s="7"/>
      <c r="U50" s="3"/>
      <c r="V50" s="3"/>
      <c r="W50" s="3"/>
      <c r="X50" s="41"/>
      <c r="Z50" s="23"/>
      <c r="AA50" s="6"/>
      <c r="AB50" s="6"/>
      <c r="AE50" s="31"/>
      <c r="AF50" s="6"/>
      <c r="AG50" s="4"/>
      <c r="AH50" s="4"/>
      <c r="AI50" s="4"/>
      <c r="AJ50" s="4"/>
      <c r="AK50" s="4"/>
      <c r="AL50" s="4"/>
      <c r="AN50" s="75"/>
      <c r="AO50" s="75"/>
      <c r="AP50" s="75"/>
      <c r="AQ50" s="75"/>
    </row>
    <row r="51" spans="3:43" x14ac:dyDescent="0.2">
      <c r="I51" s="7"/>
      <c r="J51" s="7"/>
      <c r="K51" s="7"/>
      <c r="L51" s="7"/>
      <c r="M51" s="7"/>
      <c r="N51" s="7"/>
      <c r="O51" s="7"/>
      <c r="P51" s="7"/>
      <c r="Q51" s="35"/>
      <c r="R51" s="7"/>
      <c r="U51" s="3"/>
      <c r="V51" s="3"/>
      <c r="W51" s="3"/>
      <c r="X51" s="41"/>
      <c r="Z51" s="23"/>
      <c r="AA51" s="6"/>
      <c r="AB51" s="6"/>
      <c r="AE51" s="31"/>
      <c r="AF51" s="6"/>
      <c r="AG51" s="4"/>
      <c r="AH51" s="4"/>
      <c r="AI51" s="4"/>
      <c r="AJ51" s="4"/>
      <c r="AK51" s="4"/>
      <c r="AL51" s="4"/>
      <c r="AN51" s="28"/>
      <c r="AO51" s="15"/>
      <c r="AP51" s="15"/>
      <c r="AQ51" s="15"/>
    </row>
    <row r="52" spans="3:43" x14ac:dyDescent="0.2">
      <c r="I52" s="7"/>
      <c r="J52" s="7"/>
      <c r="K52" s="7"/>
      <c r="L52" s="7"/>
      <c r="M52" s="7"/>
      <c r="N52" s="7"/>
      <c r="O52" s="7"/>
      <c r="P52" s="7"/>
      <c r="Q52" s="35"/>
      <c r="R52" s="7"/>
      <c r="U52" s="3"/>
      <c r="V52" s="3"/>
      <c r="W52" s="3"/>
      <c r="X52" s="41"/>
      <c r="Z52" s="23"/>
      <c r="AA52" s="6"/>
      <c r="AB52" s="6"/>
      <c r="AE52" s="31"/>
      <c r="AF52" s="6"/>
      <c r="AG52" s="4"/>
      <c r="AH52" s="4"/>
      <c r="AI52" s="4"/>
      <c r="AJ52" s="4"/>
      <c r="AK52" s="4"/>
      <c r="AL52" s="4"/>
      <c r="AN52" s="29"/>
      <c r="AO52" s="17"/>
      <c r="AP52" s="17"/>
      <c r="AQ52" s="17"/>
    </row>
    <row r="53" spans="3:43" x14ac:dyDescent="0.2">
      <c r="I53" s="7"/>
      <c r="J53" s="7"/>
      <c r="K53" s="7"/>
      <c r="L53" s="7"/>
      <c r="M53" s="7"/>
      <c r="N53" s="7"/>
      <c r="O53" s="7"/>
      <c r="P53" s="7"/>
      <c r="Q53" s="35"/>
      <c r="R53" s="7"/>
      <c r="U53" s="3"/>
      <c r="V53" s="3"/>
      <c r="W53" s="3"/>
      <c r="X53" s="41"/>
      <c r="Z53" s="23"/>
      <c r="AA53" s="6"/>
      <c r="AB53" s="6"/>
      <c r="AE53" s="31"/>
      <c r="AF53" s="6"/>
      <c r="AG53" s="4"/>
      <c r="AH53" s="4"/>
      <c r="AI53" s="4"/>
      <c r="AJ53" s="4"/>
      <c r="AK53" s="4"/>
      <c r="AL53" s="4"/>
      <c r="AN53" s="30"/>
      <c r="AO53" s="18"/>
      <c r="AP53" s="18"/>
      <c r="AQ53" s="18"/>
    </row>
    <row r="54" spans="3:43" x14ac:dyDescent="0.2">
      <c r="I54" s="7"/>
      <c r="J54" s="7"/>
      <c r="K54" s="7"/>
      <c r="L54" s="7"/>
      <c r="M54" s="7"/>
      <c r="N54" s="7"/>
      <c r="O54" s="7"/>
      <c r="P54" s="7"/>
      <c r="Q54" s="35"/>
      <c r="R54" s="7"/>
      <c r="U54" s="3"/>
      <c r="V54" s="3"/>
      <c r="W54" s="3"/>
      <c r="X54" s="41"/>
      <c r="Z54" s="23"/>
      <c r="AA54" s="6"/>
      <c r="AB54" s="6"/>
      <c r="AE54" s="31"/>
      <c r="AF54" s="6"/>
      <c r="AG54" s="4"/>
      <c r="AH54" s="4"/>
      <c r="AI54" s="4"/>
      <c r="AJ54" s="4"/>
      <c r="AK54" s="4"/>
      <c r="AL54" s="4"/>
      <c r="AN54" s="26"/>
      <c r="AO54" s="9"/>
      <c r="AP54" s="9"/>
      <c r="AQ54" s="9"/>
    </row>
    <row r="55" spans="3:43" x14ac:dyDescent="0.2">
      <c r="I55" s="7"/>
      <c r="J55" s="7"/>
      <c r="K55" s="7"/>
      <c r="L55" s="7"/>
      <c r="M55" s="7"/>
      <c r="N55" s="7"/>
      <c r="O55" s="7"/>
      <c r="P55" s="7"/>
      <c r="Q55" s="35"/>
      <c r="R55" s="7"/>
      <c r="U55" s="3"/>
      <c r="V55" s="3"/>
      <c r="W55" s="3"/>
      <c r="X55" s="41"/>
      <c r="Z55" s="23"/>
      <c r="AA55" s="6"/>
      <c r="AB55" s="6"/>
      <c r="AE55" s="31"/>
      <c r="AF55" s="6"/>
      <c r="AG55" s="4"/>
      <c r="AH55" s="4"/>
      <c r="AI55" s="4"/>
      <c r="AJ55" s="4"/>
      <c r="AK55" s="4"/>
      <c r="AL55" s="4"/>
      <c r="AQ55" s="10"/>
    </row>
    <row r="56" spans="3:43" x14ac:dyDescent="0.2">
      <c r="I56" s="7"/>
      <c r="J56" s="7"/>
      <c r="K56" s="7"/>
      <c r="L56" s="7"/>
      <c r="M56" s="7"/>
      <c r="N56" s="7"/>
      <c r="O56" s="7"/>
      <c r="P56" s="7"/>
      <c r="Q56" s="35"/>
      <c r="R56" s="7"/>
      <c r="U56" s="3"/>
      <c r="V56" s="3"/>
      <c r="W56" s="3"/>
      <c r="X56" s="41"/>
      <c r="Z56" s="23"/>
      <c r="AA56" s="6"/>
      <c r="AB56" s="6"/>
      <c r="AE56" s="31"/>
      <c r="AF56" s="6"/>
      <c r="AG56" s="4"/>
      <c r="AH56" s="4"/>
      <c r="AI56" s="4"/>
      <c r="AJ56" s="4"/>
      <c r="AK56" s="4"/>
      <c r="AL56" s="4"/>
    </row>
    <row r="57" spans="3:43" x14ac:dyDescent="0.2">
      <c r="I57" s="7"/>
      <c r="J57" s="7"/>
      <c r="K57" s="7"/>
      <c r="L57" s="7"/>
      <c r="M57" s="7"/>
      <c r="N57" s="7"/>
      <c r="O57" s="7"/>
      <c r="P57" s="7"/>
      <c r="Q57" s="35"/>
      <c r="R57" s="7"/>
      <c r="U57" s="3"/>
      <c r="V57" s="3"/>
      <c r="W57" s="3"/>
      <c r="X57" s="41"/>
      <c r="Z57" s="23"/>
      <c r="AA57" s="6"/>
      <c r="AB57" s="6"/>
      <c r="AE57" s="31"/>
      <c r="AF57" s="6"/>
      <c r="AG57" s="4"/>
      <c r="AH57" s="4"/>
      <c r="AI57" s="4"/>
      <c r="AJ57" s="4"/>
      <c r="AK57" s="4"/>
      <c r="AL57" s="4"/>
      <c r="AN57" s="75"/>
      <c r="AO57" s="75"/>
      <c r="AP57" s="75"/>
      <c r="AQ57" s="75"/>
    </row>
    <row r="58" spans="3:43" x14ac:dyDescent="0.2">
      <c r="I58" s="7"/>
      <c r="J58" s="7"/>
      <c r="K58" s="7"/>
      <c r="L58" s="7"/>
      <c r="M58" s="7"/>
      <c r="N58" s="7"/>
      <c r="O58" s="7"/>
      <c r="P58" s="7"/>
      <c r="Q58" s="35"/>
      <c r="R58" s="7"/>
      <c r="U58" s="3"/>
      <c r="V58" s="3"/>
      <c r="W58" s="3"/>
      <c r="X58" s="41"/>
      <c r="Z58" s="23"/>
      <c r="AA58" s="6"/>
      <c r="AB58" s="6"/>
      <c r="AE58" s="31"/>
      <c r="AF58" s="6"/>
      <c r="AG58" s="4"/>
      <c r="AH58" s="4"/>
      <c r="AI58" s="4"/>
      <c r="AJ58" s="4"/>
      <c r="AK58" s="4"/>
      <c r="AL58" s="4"/>
      <c r="AN58" s="28"/>
      <c r="AO58" s="15"/>
      <c r="AP58" s="15"/>
      <c r="AQ58" s="15"/>
    </row>
    <row r="59" spans="3:43" x14ac:dyDescent="0.2">
      <c r="I59" s="7"/>
      <c r="J59" s="7"/>
      <c r="K59" s="7"/>
      <c r="L59" s="7"/>
      <c r="M59" s="7"/>
      <c r="N59" s="7"/>
      <c r="O59" s="7"/>
      <c r="P59" s="7"/>
      <c r="Q59" s="35"/>
      <c r="R59" s="7"/>
      <c r="U59" s="3"/>
      <c r="V59" s="3"/>
      <c r="W59" s="3"/>
      <c r="X59" s="41"/>
      <c r="Z59" s="23"/>
      <c r="AA59" s="6"/>
      <c r="AB59" s="6"/>
      <c r="AE59" s="31"/>
      <c r="AF59" s="6"/>
      <c r="AN59" s="29"/>
      <c r="AO59" s="17"/>
      <c r="AP59" s="17"/>
      <c r="AQ59" s="17"/>
    </row>
    <row r="60" spans="3:43" x14ac:dyDescent="0.2">
      <c r="I60" s="7"/>
      <c r="J60" s="7"/>
      <c r="K60" s="7"/>
      <c r="L60" s="7"/>
      <c r="M60" s="7"/>
      <c r="N60" s="7"/>
      <c r="O60" s="7"/>
      <c r="P60" s="7"/>
      <c r="Q60" s="35"/>
      <c r="R60" s="7"/>
      <c r="U60" s="3"/>
      <c r="V60" s="3"/>
      <c r="W60" s="3"/>
      <c r="X60" s="41"/>
      <c r="Z60" s="23"/>
      <c r="AA60" s="6"/>
      <c r="AB60" s="6"/>
      <c r="AE60" s="31"/>
      <c r="AF60" s="6"/>
      <c r="AG60" s="4"/>
      <c r="AH60" s="4"/>
      <c r="AI60" s="4"/>
      <c r="AJ60" s="4"/>
      <c r="AK60" s="4"/>
      <c r="AL60" s="4"/>
      <c r="AN60" s="30"/>
      <c r="AO60" s="18"/>
      <c r="AP60" s="18"/>
      <c r="AQ60" s="18"/>
    </row>
    <row r="61" spans="3:43" x14ac:dyDescent="0.2">
      <c r="I61" s="7"/>
      <c r="J61" s="7"/>
      <c r="K61" s="7"/>
      <c r="L61" s="7"/>
      <c r="M61" s="7"/>
      <c r="N61" s="7"/>
      <c r="O61" s="7"/>
      <c r="P61" s="7"/>
      <c r="Q61" s="35"/>
      <c r="R61" s="7"/>
      <c r="U61" s="3"/>
      <c r="V61" s="3"/>
      <c r="W61" s="3"/>
      <c r="X61" s="41"/>
      <c r="Z61" s="23"/>
      <c r="AA61" s="6"/>
      <c r="AB61" s="6"/>
      <c r="AE61" s="31"/>
      <c r="AF61" s="6"/>
      <c r="AN61" s="26"/>
      <c r="AO61" s="9"/>
      <c r="AP61" s="9"/>
      <c r="AQ61" s="9"/>
    </row>
    <row r="62" spans="3:43" x14ac:dyDescent="0.2">
      <c r="I62" s="7"/>
      <c r="J62" s="7"/>
      <c r="K62" s="7"/>
      <c r="L62" s="7"/>
      <c r="M62" s="7"/>
      <c r="N62" s="7"/>
      <c r="O62" s="7"/>
      <c r="P62" s="7"/>
      <c r="Q62" s="35"/>
      <c r="R62" s="7"/>
      <c r="U62" s="3"/>
      <c r="V62" s="3"/>
      <c r="W62" s="3"/>
      <c r="X62" s="41"/>
      <c r="Z62" s="23"/>
      <c r="AA62" s="6"/>
      <c r="AB62" s="6"/>
      <c r="AE62" s="31"/>
      <c r="AF62" s="6"/>
      <c r="AG62" s="4"/>
      <c r="AH62" s="4"/>
      <c r="AI62" s="4"/>
      <c r="AJ62" s="4"/>
      <c r="AK62" s="4"/>
      <c r="AL62" s="4"/>
    </row>
    <row r="63" spans="3:43" x14ac:dyDescent="0.2">
      <c r="I63" s="7"/>
      <c r="J63" s="7"/>
      <c r="K63" s="7"/>
      <c r="L63" s="7"/>
      <c r="M63" s="7"/>
      <c r="N63" s="7"/>
      <c r="O63" s="7"/>
      <c r="P63" s="7"/>
      <c r="Q63" s="35"/>
      <c r="R63" s="7"/>
      <c r="U63" s="3"/>
      <c r="V63" s="3"/>
      <c r="W63" s="3"/>
      <c r="X63" s="41"/>
      <c r="Z63" s="23"/>
      <c r="AA63" s="6"/>
      <c r="AB63" s="6"/>
      <c r="AE63" s="31"/>
      <c r="AF63" s="6"/>
    </row>
    <row r="64" spans="3:43" x14ac:dyDescent="0.2">
      <c r="I64" s="7"/>
      <c r="J64" s="7"/>
      <c r="K64" s="7"/>
      <c r="L64" s="7"/>
      <c r="M64" s="7"/>
      <c r="N64" s="7"/>
      <c r="O64" s="7"/>
      <c r="P64" s="7"/>
      <c r="Q64" s="35"/>
      <c r="R64" s="7"/>
      <c r="U64" s="3"/>
      <c r="V64" s="3"/>
      <c r="W64" s="3"/>
      <c r="X64" s="41"/>
      <c r="Z64" s="23"/>
      <c r="AA64" s="6"/>
      <c r="AB64" s="6"/>
      <c r="AE64" s="31"/>
      <c r="AF64" s="6"/>
      <c r="AG64" s="4"/>
      <c r="AH64" s="4"/>
      <c r="AI64" s="4"/>
      <c r="AJ64" s="4"/>
      <c r="AK64" s="4"/>
      <c r="AL64" s="4"/>
    </row>
    <row r="65" spans="9:38" x14ac:dyDescent="0.2">
      <c r="I65" s="7"/>
      <c r="J65" s="7"/>
      <c r="K65" s="7"/>
      <c r="L65" s="7"/>
      <c r="M65" s="7"/>
      <c r="N65" s="7"/>
      <c r="O65" s="7"/>
      <c r="P65" s="7"/>
      <c r="Q65" s="35"/>
      <c r="R65" s="7"/>
      <c r="U65" s="3"/>
      <c r="V65" s="3"/>
      <c r="W65" s="3"/>
      <c r="X65" s="41"/>
      <c r="Z65" s="23"/>
      <c r="AA65" s="6"/>
      <c r="AB65" s="6"/>
      <c r="AE65" s="31"/>
      <c r="AF65" s="6"/>
      <c r="AG65" s="4"/>
      <c r="AH65" s="4"/>
      <c r="AI65" s="4"/>
      <c r="AJ65" s="4"/>
      <c r="AK65" s="4"/>
      <c r="AL65" s="4"/>
    </row>
    <row r="66" spans="9:38" x14ac:dyDescent="0.2">
      <c r="I66" s="7"/>
      <c r="J66" s="7"/>
      <c r="K66" s="7"/>
      <c r="L66" s="7"/>
      <c r="M66" s="7"/>
      <c r="N66" s="7"/>
      <c r="O66" s="7"/>
      <c r="P66" s="7"/>
      <c r="Q66" s="35"/>
      <c r="R66" s="7"/>
      <c r="U66" s="3"/>
      <c r="V66" s="3"/>
      <c r="W66" s="3"/>
      <c r="X66" s="41"/>
      <c r="Z66" s="23"/>
      <c r="AA66" s="6"/>
      <c r="AB66" s="6"/>
      <c r="AE66" s="31"/>
      <c r="AF66" s="6"/>
      <c r="AG66" s="6"/>
      <c r="AH66" s="6"/>
      <c r="AI66" s="6"/>
      <c r="AJ66" s="6"/>
      <c r="AK66" s="6"/>
      <c r="AL66" s="6"/>
    </row>
    <row r="67" spans="9:38" x14ac:dyDescent="0.2">
      <c r="I67" s="7"/>
      <c r="J67" s="7"/>
      <c r="K67" s="7"/>
      <c r="L67" s="7"/>
      <c r="M67" s="7"/>
      <c r="N67" s="7"/>
      <c r="O67" s="7"/>
      <c r="P67" s="7"/>
      <c r="Q67" s="35"/>
      <c r="R67" s="7"/>
      <c r="U67" s="3"/>
      <c r="V67" s="3"/>
      <c r="W67" s="3"/>
      <c r="X67" s="41"/>
      <c r="Z67" s="23"/>
      <c r="AA67" s="6"/>
      <c r="AB67" s="6"/>
      <c r="AE67" s="31"/>
      <c r="AF67" s="6"/>
      <c r="AG67" s="4"/>
      <c r="AH67" s="4"/>
      <c r="AI67" s="4"/>
      <c r="AJ67" s="4"/>
      <c r="AK67" s="4"/>
      <c r="AL67" s="4"/>
    </row>
    <row r="68" spans="9:38" x14ac:dyDescent="0.2">
      <c r="I68" s="7"/>
      <c r="J68" s="7"/>
      <c r="K68" s="7"/>
      <c r="L68" s="7"/>
      <c r="M68" s="7"/>
      <c r="N68" s="7"/>
      <c r="O68" s="7"/>
      <c r="P68" s="7"/>
      <c r="Q68" s="35"/>
      <c r="R68" s="7"/>
      <c r="U68" s="3"/>
      <c r="V68" s="3"/>
      <c r="W68" s="3"/>
      <c r="X68" s="41"/>
      <c r="Z68" s="23"/>
      <c r="AA68" s="6"/>
      <c r="AB68" s="6"/>
    </row>
  </sheetData>
  <mergeCells count="36">
    <mergeCell ref="W21:X21"/>
    <mergeCell ref="AN50:AQ50"/>
    <mergeCell ref="AN57:AQ57"/>
    <mergeCell ref="T1:X1"/>
    <mergeCell ref="W4:X4"/>
    <mergeCell ref="W8:X8"/>
    <mergeCell ref="W9:X9"/>
    <mergeCell ref="W12:X12"/>
    <mergeCell ref="W13:X13"/>
    <mergeCell ref="W14:X14"/>
    <mergeCell ref="W15:X15"/>
    <mergeCell ref="W16:X16"/>
    <mergeCell ref="W25:X25"/>
    <mergeCell ref="W26:X26"/>
    <mergeCell ref="W29:X29"/>
    <mergeCell ref="W30:X30"/>
    <mergeCell ref="W10:X10"/>
    <mergeCell ref="W11:X11"/>
    <mergeCell ref="W5:X5"/>
    <mergeCell ref="W6:X6"/>
    <mergeCell ref="W7:X7"/>
    <mergeCell ref="W22:X22"/>
    <mergeCell ref="W27:X27"/>
    <mergeCell ref="W28:X28"/>
    <mergeCell ref="W17:X17"/>
    <mergeCell ref="W18:X18"/>
    <mergeCell ref="W19:X19"/>
    <mergeCell ref="W20:X20"/>
    <mergeCell ref="W23:X23"/>
    <mergeCell ref="W24:X24"/>
    <mergeCell ref="AE1:AN1"/>
    <mergeCell ref="A3:D3"/>
    <mergeCell ref="AE3:AL3"/>
    <mergeCell ref="AM3:AN3"/>
    <mergeCell ref="AE2:AL2"/>
    <mergeCell ref="AM2:AN2"/>
  </mergeCells>
  <phoneticPr fontId="18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194"/>
  <sheetViews>
    <sheetView topLeftCell="A83" workbookViewId="0">
      <selection activeCell="T102" sqref="T10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449</v>
      </c>
    </row>
    <row r="2" spans="1:17" x14ac:dyDescent="0.2">
      <c r="O2" t="s">
        <v>138</v>
      </c>
    </row>
    <row r="3" spans="1:17" x14ac:dyDescent="0.2">
      <c r="A3" t="s">
        <v>1</v>
      </c>
      <c r="B3" t="s">
        <v>450</v>
      </c>
      <c r="O3" t="s">
        <v>139</v>
      </c>
    </row>
    <row r="4" spans="1:17" x14ac:dyDescent="0.2">
      <c r="A4" t="s">
        <v>2</v>
      </c>
      <c r="O4" t="s">
        <v>326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0.63472222222222219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450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319.16199999999998</v>
      </c>
      <c r="C17" s="3">
        <v>193.3</v>
      </c>
      <c r="D17" s="3">
        <v>1025530</v>
      </c>
      <c r="E17" s="3">
        <v>194.9</v>
      </c>
      <c r="F17" s="3">
        <v>162762</v>
      </c>
      <c r="G17" s="3">
        <v>197.5</v>
      </c>
      <c r="H17" s="3">
        <v>16599.7</v>
      </c>
      <c r="I17" s="3">
        <v>199.6</v>
      </c>
      <c r="J17" s="3">
        <v>193.74</v>
      </c>
      <c r="O17" t="s">
        <v>150</v>
      </c>
    </row>
    <row r="18" spans="1:16" x14ac:dyDescent="0.2">
      <c r="A18" s="3">
        <v>201.8</v>
      </c>
      <c r="B18" s="3">
        <v>322.221</v>
      </c>
      <c r="C18" s="3">
        <v>203.7</v>
      </c>
      <c r="D18" s="3">
        <v>1036200</v>
      </c>
      <c r="E18" s="3">
        <v>205.3</v>
      </c>
      <c r="F18" s="3">
        <v>164461</v>
      </c>
      <c r="G18" s="3">
        <v>207.5</v>
      </c>
      <c r="H18" s="3">
        <v>16407.400000000001</v>
      </c>
      <c r="I18" s="3">
        <v>209.6</v>
      </c>
      <c r="J18" s="3">
        <v>158.05000000000001</v>
      </c>
    </row>
    <row r="19" spans="1:16" x14ac:dyDescent="0.2">
      <c r="A19" s="3">
        <v>211.7</v>
      </c>
      <c r="B19" s="3">
        <v>338.536</v>
      </c>
      <c r="C19" s="3">
        <v>213.6</v>
      </c>
      <c r="D19" s="3">
        <v>1042190</v>
      </c>
      <c r="E19" s="3">
        <v>215.2</v>
      </c>
      <c r="F19" s="3">
        <v>165198</v>
      </c>
      <c r="G19" s="3">
        <v>217.4</v>
      </c>
      <c r="H19" s="3">
        <v>16243.5</v>
      </c>
      <c r="I19" s="3">
        <v>219.5</v>
      </c>
      <c r="J19" s="3">
        <v>187.62100000000001</v>
      </c>
      <c r="O19" t="s">
        <v>151</v>
      </c>
      <c r="P19" t="s">
        <v>152</v>
      </c>
    </row>
    <row r="20" spans="1:16" x14ac:dyDescent="0.2">
      <c r="A20" s="3">
        <v>221.7</v>
      </c>
      <c r="B20" s="3">
        <v>344.65499999999997</v>
      </c>
      <c r="C20" s="3">
        <v>223.6</v>
      </c>
      <c r="D20" s="3">
        <v>1046810</v>
      </c>
      <c r="E20" s="3">
        <v>225.2</v>
      </c>
      <c r="F20" s="3">
        <v>164360</v>
      </c>
      <c r="G20" s="3">
        <v>227.3</v>
      </c>
      <c r="H20" s="3">
        <v>16098.9</v>
      </c>
      <c r="I20" s="3">
        <v>229.5</v>
      </c>
      <c r="J20" s="3">
        <v>185.58199999999999</v>
      </c>
      <c r="O20" t="s">
        <v>153</v>
      </c>
    </row>
    <row r="21" spans="1:16" x14ac:dyDescent="0.2">
      <c r="A21" s="3">
        <v>231.6</v>
      </c>
      <c r="B21" s="3">
        <v>339.55599999999998</v>
      </c>
      <c r="C21" s="3">
        <v>233.5</v>
      </c>
      <c r="D21" s="3">
        <v>1045730</v>
      </c>
      <c r="E21" s="3">
        <v>235.1</v>
      </c>
      <c r="F21" s="3">
        <v>164978</v>
      </c>
      <c r="G21" s="3">
        <v>237.3</v>
      </c>
      <c r="H21" s="3">
        <v>16097.9</v>
      </c>
      <c r="I21" s="3">
        <v>239.4</v>
      </c>
      <c r="J21" s="3">
        <v>189.661</v>
      </c>
      <c r="O21" t="s">
        <v>154</v>
      </c>
    </row>
    <row r="22" spans="1:16" x14ac:dyDescent="0.2">
      <c r="A22" s="3">
        <v>252.5</v>
      </c>
      <c r="B22" s="3">
        <v>324.26100000000002</v>
      </c>
      <c r="C22" s="3">
        <v>254.7</v>
      </c>
      <c r="D22" s="3">
        <v>1052030</v>
      </c>
      <c r="E22" s="3">
        <v>256.39999999999998</v>
      </c>
      <c r="F22" s="3">
        <v>164076</v>
      </c>
      <c r="G22" s="3">
        <v>258.89999999999998</v>
      </c>
      <c r="H22" s="3">
        <v>15835.6</v>
      </c>
      <c r="I22" s="3">
        <v>261.10000000000002</v>
      </c>
      <c r="J22" s="3">
        <v>161.11000000000001</v>
      </c>
    </row>
    <row r="23" spans="1:16" x14ac:dyDescent="0.2">
      <c r="A23" s="3">
        <v>263.2</v>
      </c>
      <c r="B23" s="3">
        <v>354.85199999999998</v>
      </c>
      <c r="C23" s="3">
        <v>265.10000000000002</v>
      </c>
      <c r="D23" s="3">
        <v>1054510</v>
      </c>
      <c r="E23" s="3">
        <v>266.7</v>
      </c>
      <c r="F23" s="3">
        <v>163815</v>
      </c>
      <c r="G23" s="3">
        <v>268.89999999999998</v>
      </c>
      <c r="H23" s="3">
        <v>15506.9</v>
      </c>
      <c r="I23" s="3">
        <v>271</v>
      </c>
      <c r="J23" s="3">
        <v>187.62100000000001</v>
      </c>
    </row>
    <row r="24" spans="1:16" x14ac:dyDescent="0.2">
      <c r="A24" s="3">
        <v>273.2</v>
      </c>
      <c r="B24" s="3">
        <v>334.45800000000003</v>
      </c>
      <c r="C24" s="3">
        <v>275</v>
      </c>
      <c r="D24" s="3">
        <v>1053510</v>
      </c>
      <c r="E24" s="3">
        <v>276.7</v>
      </c>
      <c r="F24" s="3">
        <v>163698</v>
      </c>
      <c r="G24" s="3">
        <v>278.8</v>
      </c>
      <c r="H24" s="3">
        <v>15289.8</v>
      </c>
      <c r="I24" s="3">
        <v>280.89999999999998</v>
      </c>
      <c r="J24" s="3">
        <v>174.36500000000001</v>
      </c>
      <c r="O24" t="s">
        <v>155</v>
      </c>
    </row>
    <row r="25" spans="1:16" x14ac:dyDescent="0.2">
      <c r="A25" s="3">
        <v>283.10000000000002</v>
      </c>
      <c r="B25" s="3">
        <v>341.596</v>
      </c>
      <c r="C25" s="3">
        <v>285</v>
      </c>
      <c r="D25" s="3">
        <v>1050660</v>
      </c>
      <c r="E25" s="3">
        <v>286.60000000000002</v>
      </c>
      <c r="F25" s="3">
        <v>164177</v>
      </c>
      <c r="G25" s="3">
        <v>288.8</v>
      </c>
      <c r="H25" s="3">
        <v>15349.1</v>
      </c>
      <c r="I25" s="3">
        <v>290.89999999999998</v>
      </c>
      <c r="J25" s="3">
        <v>173.346</v>
      </c>
      <c r="O25" t="s">
        <v>156</v>
      </c>
    </row>
    <row r="26" spans="1:16" x14ac:dyDescent="0.2">
      <c r="A26" s="3">
        <v>293.10000000000002</v>
      </c>
      <c r="B26" s="3">
        <v>334.45800000000003</v>
      </c>
      <c r="C26" s="3">
        <v>294.89999999999998</v>
      </c>
      <c r="D26" s="3">
        <v>1052460</v>
      </c>
      <c r="E26" s="3">
        <v>296.60000000000002</v>
      </c>
      <c r="F26" s="3">
        <v>165513</v>
      </c>
      <c r="G26" s="3">
        <v>298.7</v>
      </c>
      <c r="H26" s="3">
        <v>15246.7</v>
      </c>
      <c r="I26" s="3">
        <v>300.8</v>
      </c>
      <c r="J26" s="3">
        <v>157.03100000000001</v>
      </c>
      <c r="O26" t="s">
        <v>157</v>
      </c>
    </row>
    <row r="27" spans="1:16" x14ac:dyDescent="0.2">
      <c r="A27" s="3">
        <v>313.89999999999998</v>
      </c>
      <c r="B27" s="3">
        <v>326.3</v>
      </c>
      <c r="C27" s="3">
        <v>316.2</v>
      </c>
      <c r="D27" s="3">
        <v>1046730</v>
      </c>
      <c r="E27" s="3">
        <v>317.8</v>
      </c>
      <c r="F27" s="3">
        <v>164358</v>
      </c>
      <c r="G27" s="3">
        <v>320.39999999999998</v>
      </c>
      <c r="H27" s="3">
        <v>15139.1</v>
      </c>
      <c r="I27" s="3">
        <v>322.5</v>
      </c>
      <c r="J27" s="3">
        <v>159.07</v>
      </c>
      <c r="O27" t="s">
        <v>248</v>
      </c>
    </row>
    <row r="28" spans="1:16" x14ac:dyDescent="0.2">
      <c r="A28" s="3">
        <v>324.7</v>
      </c>
      <c r="B28" s="3">
        <v>325.27999999999997</v>
      </c>
      <c r="C28" s="3">
        <v>326.60000000000002</v>
      </c>
      <c r="D28" s="3">
        <v>1053070</v>
      </c>
      <c r="E28" s="3">
        <v>328.2</v>
      </c>
      <c r="F28" s="3">
        <v>164697</v>
      </c>
      <c r="G28" s="3">
        <v>330.3</v>
      </c>
      <c r="H28" s="3">
        <v>14798.2</v>
      </c>
      <c r="I28" s="3">
        <v>332.5</v>
      </c>
      <c r="J28" s="3">
        <v>163.149</v>
      </c>
      <c r="O28" t="s">
        <v>158</v>
      </c>
    </row>
    <row r="29" spans="1:16" x14ac:dyDescent="0.2">
      <c r="A29" s="3">
        <v>334.6</v>
      </c>
      <c r="B29" s="3">
        <v>324.26100000000002</v>
      </c>
      <c r="C29" s="3">
        <v>336.5</v>
      </c>
      <c r="D29" s="3">
        <v>1050450</v>
      </c>
      <c r="E29" s="3">
        <v>338.1</v>
      </c>
      <c r="F29" s="3">
        <v>164218</v>
      </c>
      <c r="G29" s="3">
        <v>340.3</v>
      </c>
      <c r="H29" s="3">
        <v>14693.2</v>
      </c>
      <c r="I29" s="3">
        <v>342.4</v>
      </c>
      <c r="J29" s="3">
        <v>182.523</v>
      </c>
    </row>
    <row r="30" spans="1:16" x14ac:dyDescent="0.2">
      <c r="A30" s="3">
        <v>344.6</v>
      </c>
      <c r="B30" s="3">
        <v>345.67399999999998</v>
      </c>
      <c r="C30" s="3">
        <v>346.4</v>
      </c>
      <c r="D30" s="3">
        <v>1050260</v>
      </c>
      <c r="E30" s="3">
        <v>348.1</v>
      </c>
      <c r="F30" s="3">
        <v>164413</v>
      </c>
      <c r="G30" s="3">
        <v>350.2</v>
      </c>
      <c r="H30" s="3">
        <v>14531.9</v>
      </c>
      <c r="I30" s="3">
        <v>352.4</v>
      </c>
      <c r="J30" s="3">
        <v>171.30600000000001</v>
      </c>
      <c r="O30" t="s">
        <v>159</v>
      </c>
    </row>
    <row r="31" spans="1:16" x14ac:dyDescent="0.2">
      <c r="A31" s="3">
        <v>354.5</v>
      </c>
      <c r="B31" s="3">
        <v>367.08800000000002</v>
      </c>
      <c r="C31" s="3">
        <v>356.4</v>
      </c>
      <c r="D31" s="3">
        <v>1051420</v>
      </c>
      <c r="E31" s="3">
        <v>358</v>
      </c>
      <c r="F31" s="3">
        <v>164667</v>
      </c>
      <c r="G31" s="3">
        <v>360.2</v>
      </c>
      <c r="H31" s="3">
        <v>14419.3</v>
      </c>
      <c r="I31" s="3">
        <v>362.3</v>
      </c>
      <c r="J31" s="3">
        <v>191.7</v>
      </c>
      <c r="O31" t="s">
        <v>160</v>
      </c>
    </row>
    <row r="32" spans="1:16" x14ac:dyDescent="0.2">
      <c r="A32" s="3">
        <v>375.4</v>
      </c>
      <c r="B32" s="3">
        <v>356.89100000000002</v>
      </c>
      <c r="C32" s="3">
        <v>377.7</v>
      </c>
      <c r="D32" s="3">
        <v>1058120</v>
      </c>
      <c r="E32" s="3">
        <v>379.3</v>
      </c>
      <c r="F32" s="3">
        <v>161616</v>
      </c>
      <c r="G32" s="3">
        <v>381.9</v>
      </c>
      <c r="H32" s="3">
        <v>14168.7</v>
      </c>
      <c r="I32" s="3">
        <v>384</v>
      </c>
      <c r="J32" s="3">
        <v>160.09</v>
      </c>
      <c r="O32" t="s">
        <v>159</v>
      </c>
    </row>
    <row r="33" spans="1:20" x14ac:dyDescent="0.2">
      <c r="A33" s="3">
        <v>386.2</v>
      </c>
      <c r="B33" s="3">
        <v>349.75299999999999</v>
      </c>
      <c r="C33" s="3">
        <v>388</v>
      </c>
      <c r="D33" s="3">
        <v>1061530</v>
      </c>
      <c r="E33" s="3">
        <v>389.7</v>
      </c>
      <c r="F33" s="3">
        <v>161920</v>
      </c>
      <c r="G33" s="3">
        <v>391.8</v>
      </c>
      <c r="H33" s="3">
        <v>14144.4</v>
      </c>
      <c r="I33" s="3">
        <v>394</v>
      </c>
      <c r="J33" s="3">
        <v>166.208</v>
      </c>
    </row>
    <row r="34" spans="1:20" x14ac:dyDescent="0.2">
      <c r="A34" s="3">
        <v>396.1</v>
      </c>
      <c r="B34" s="3">
        <v>343.63499999999999</v>
      </c>
      <c r="C34" s="3">
        <v>398</v>
      </c>
      <c r="D34" s="3">
        <v>1063020</v>
      </c>
      <c r="E34" s="3">
        <v>399.6</v>
      </c>
      <c r="F34" s="3">
        <v>163340</v>
      </c>
      <c r="G34" s="3">
        <v>401.8</v>
      </c>
      <c r="H34" s="3">
        <v>13979.5</v>
      </c>
      <c r="I34" s="3">
        <v>403.9</v>
      </c>
      <c r="J34" s="3">
        <v>181.50299999999999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337.517</v>
      </c>
      <c r="C35" s="3">
        <v>407.9</v>
      </c>
      <c r="D35" s="3">
        <v>1060660</v>
      </c>
      <c r="E35" s="3">
        <v>409.6</v>
      </c>
      <c r="F35" s="3">
        <v>161938</v>
      </c>
      <c r="G35" s="3">
        <v>411.7</v>
      </c>
      <c r="H35" s="3">
        <v>14065.8</v>
      </c>
      <c r="I35" s="3">
        <v>413.8</v>
      </c>
      <c r="J35" s="3">
        <v>162.12899999999999</v>
      </c>
      <c r="O35" t="s">
        <v>167</v>
      </c>
      <c r="P35">
        <v>2.0249170000000002E-3</v>
      </c>
      <c r="Q35">
        <v>6.3235520000000003</v>
      </c>
      <c r="R35">
        <v>9.9120910000000007E-2</v>
      </c>
      <c r="S35">
        <v>1.1131629999999999E-3</v>
      </c>
      <c r="T35">
        <v>164351.79999999999</v>
      </c>
    </row>
    <row r="36" spans="1:20" x14ac:dyDescent="0.2">
      <c r="A36" s="3">
        <v>416</v>
      </c>
      <c r="B36" s="3">
        <v>348.733</v>
      </c>
      <c r="C36" s="3">
        <v>417.9</v>
      </c>
      <c r="D36" s="3">
        <v>1061710</v>
      </c>
      <c r="E36" s="3">
        <v>419.5</v>
      </c>
      <c r="F36" s="3">
        <v>162105</v>
      </c>
      <c r="G36" s="3">
        <v>421.7</v>
      </c>
      <c r="H36" s="3">
        <v>13869</v>
      </c>
      <c r="I36" s="3">
        <v>423.8</v>
      </c>
      <c r="J36" s="3">
        <v>152.952</v>
      </c>
      <c r="O36" t="s">
        <v>168</v>
      </c>
      <c r="P36">
        <v>6.1838280000000006E-5</v>
      </c>
      <c r="Q36">
        <v>2.9807549999999999E-2</v>
      </c>
      <c r="R36">
        <v>1.8041750000000001E-3</v>
      </c>
      <c r="S36">
        <v>8.8307259999999998E-5</v>
      </c>
      <c r="T36">
        <v>954.88670000000002</v>
      </c>
    </row>
    <row r="37" spans="1:20" x14ac:dyDescent="0.2">
      <c r="O37" t="s">
        <v>169</v>
      </c>
      <c r="P37">
        <v>1.365731</v>
      </c>
      <c r="Q37">
        <v>0.21080460000000001</v>
      </c>
      <c r="R37">
        <v>0.81400760000000005</v>
      </c>
      <c r="S37">
        <v>3.5477479999999999</v>
      </c>
      <c r="T37">
        <v>0.2598318</v>
      </c>
    </row>
    <row r="38" spans="1:20" x14ac:dyDescent="0.2">
      <c r="A38" t="s">
        <v>17</v>
      </c>
      <c r="O38" t="s">
        <v>170</v>
      </c>
      <c r="P38">
        <v>2.460804</v>
      </c>
      <c r="Q38">
        <v>0.11940530000000001</v>
      </c>
      <c r="R38">
        <v>0.27142369999999999</v>
      </c>
      <c r="S38">
        <v>3.3177349999999999</v>
      </c>
      <c r="T38">
        <v>0.1110061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2.025083E-3</v>
      </c>
      <c r="Q40">
        <v>6.3235900000000003</v>
      </c>
      <c r="R40">
        <v>9.9113439999999997E-2</v>
      </c>
      <c r="S40">
        <v>1.1130440000000001E-3</v>
      </c>
      <c r="T40">
        <v>821759</v>
      </c>
    </row>
    <row r="42" spans="1:20" x14ac:dyDescent="0.2">
      <c r="A42" t="s">
        <v>19</v>
      </c>
      <c r="B42" t="s">
        <v>450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2.057396E-3</v>
      </c>
      <c r="Q43">
        <v>6.408601</v>
      </c>
      <c r="R43">
        <v>9.4037250000000003E-2</v>
      </c>
      <c r="S43">
        <v>1.0394009999999999E-3</v>
      </c>
      <c r="T43">
        <v>164255.9</v>
      </c>
    </row>
    <row r="44" spans="1:20" x14ac:dyDescent="0.2">
      <c r="A44" t="s">
        <v>21</v>
      </c>
      <c r="D44" t="s">
        <v>13</v>
      </c>
      <c r="O44" t="s">
        <v>168</v>
      </c>
      <c r="P44">
        <v>7.1586539999999999E-5</v>
      </c>
      <c r="Q44">
        <v>3.2114379999999998E-2</v>
      </c>
      <c r="R44">
        <v>1.6514430000000001E-3</v>
      </c>
      <c r="S44">
        <v>7.6933200000000004E-5</v>
      </c>
      <c r="T44">
        <v>728.7894</v>
      </c>
    </row>
    <row r="45" spans="1:20" x14ac:dyDescent="0.2">
      <c r="A45" t="s">
        <v>22</v>
      </c>
      <c r="C45">
        <v>-3</v>
      </c>
      <c r="O45" t="s">
        <v>169</v>
      </c>
      <c r="P45">
        <v>1.556068</v>
      </c>
      <c r="Q45">
        <v>0.2241049</v>
      </c>
      <c r="R45">
        <v>0.78537769999999996</v>
      </c>
      <c r="S45">
        <v>3.310133</v>
      </c>
      <c r="T45">
        <v>0.19842489999999999</v>
      </c>
    </row>
    <row r="46" spans="1:20" x14ac:dyDescent="0.2">
      <c r="A46" t="s">
        <v>20</v>
      </c>
      <c r="D46">
        <v>6</v>
      </c>
      <c r="O46" t="s">
        <v>170</v>
      </c>
      <c r="P46">
        <v>2.4422090000000001</v>
      </c>
      <c r="Q46">
        <v>0.11933249999999999</v>
      </c>
      <c r="R46">
        <v>0.27754220000000002</v>
      </c>
      <c r="S46">
        <v>3.4344649999999999</v>
      </c>
      <c r="T46">
        <v>0.11103830000000001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-4</v>
      </c>
      <c r="O48" t="s">
        <v>172</v>
      </c>
      <c r="P48">
        <v>2.0573060000000001E-3</v>
      </c>
      <c r="Q48">
        <v>6.4084909999999997</v>
      </c>
      <c r="R48">
        <v>9.4033919999999993E-2</v>
      </c>
      <c r="S48">
        <v>1.039199E-3</v>
      </c>
      <c r="T48">
        <v>821279.3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-4</v>
      </c>
      <c r="O51" t="s">
        <v>167</v>
      </c>
      <c r="P51">
        <v>2.053329E-3</v>
      </c>
      <c r="Q51">
        <v>6.3864700000000001</v>
      </c>
      <c r="R51">
        <v>8.9477790000000001E-2</v>
      </c>
      <c r="S51">
        <v>1.055198E-3</v>
      </c>
      <c r="T51">
        <v>164470.70000000001</v>
      </c>
    </row>
    <row r="52" spans="1:20" x14ac:dyDescent="0.2">
      <c r="A52" t="s">
        <v>20</v>
      </c>
      <c r="D52">
        <v>16</v>
      </c>
      <c r="O52" t="s">
        <v>168</v>
      </c>
      <c r="P52">
        <v>1.121756E-4</v>
      </c>
      <c r="Q52">
        <v>1.1009669999999999E-2</v>
      </c>
      <c r="R52">
        <v>1.725877E-3</v>
      </c>
      <c r="S52">
        <v>8.2194560000000005E-5</v>
      </c>
      <c r="T52">
        <v>206.1815</v>
      </c>
    </row>
    <row r="53" spans="1:20" x14ac:dyDescent="0.2">
      <c r="A53" t="s">
        <v>21</v>
      </c>
      <c r="D53" t="s">
        <v>13</v>
      </c>
      <c r="O53" t="s">
        <v>169</v>
      </c>
      <c r="P53">
        <v>2.4431759999999998</v>
      </c>
      <c r="Q53">
        <v>7.7095360000000002E-2</v>
      </c>
      <c r="R53">
        <v>0.86260009999999998</v>
      </c>
      <c r="S53">
        <v>3.4835669999999999</v>
      </c>
      <c r="T53">
        <v>5.6062979999999998E-2</v>
      </c>
    </row>
    <row r="54" spans="1:20" x14ac:dyDescent="0.2">
      <c r="A54" t="s">
        <v>22</v>
      </c>
      <c r="C54">
        <v>-5</v>
      </c>
      <c r="O54" t="s">
        <v>170</v>
      </c>
      <c r="P54">
        <v>2.4429419999999999</v>
      </c>
      <c r="Q54">
        <v>0.1192826</v>
      </c>
      <c r="R54">
        <v>0.28323100000000001</v>
      </c>
      <c r="S54">
        <v>3.4061249999999998</v>
      </c>
      <c r="T54">
        <v>0.1109663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2.05338E-3</v>
      </c>
      <c r="Q56">
        <v>6.3864710000000002</v>
      </c>
      <c r="R56">
        <v>8.947716E-2</v>
      </c>
      <c r="S56">
        <v>1.0552020000000001E-3</v>
      </c>
      <c r="T56">
        <v>822353.3</v>
      </c>
    </row>
    <row r="58" spans="1:20" x14ac:dyDescent="0.2">
      <c r="A58" t="s">
        <v>19</v>
      </c>
      <c r="B58" t="s">
        <v>450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2.1415259999999999E-3</v>
      </c>
      <c r="Q59">
        <v>6.5420680000000004</v>
      </c>
      <c r="R59">
        <v>8.6604749999999994E-2</v>
      </c>
      <c r="S59">
        <v>1.0145919999999999E-3</v>
      </c>
      <c r="T59">
        <v>162183.70000000001</v>
      </c>
    </row>
    <row r="60" spans="1:20" x14ac:dyDescent="0.2">
      <c r="A60" t="s">
        <v>26</v>
      </c>
      <c r="O60" t="s">
        <v>168</v>
      </c>
      <c r="P60">
        <v>4.8985769999999999E-5</v>
      </c>
      <c r="Q60">
        <v>1.9313739999999999E-2</v>
      </c>
      <c r="R60">
        <v>9.873003999999999E-4</v>
      </c>
      <c r="S60">
        <v>6.1807410000000001E-5</v>
      </c>
      <c r="T60">
        <v>669.98389999999995</v>
      </c>
    </row>
    <row r="61" spans="1:20" x14ac:dyDescent="0.2">
      <c r="A61" t="s">
        <v>27</v>
      </c>
      <c r="O61" t="s">
        <v>169</v>
      </c>
      <c r="P61">
        <v>1.022967</v>
      </c>
      <c r="Q61">
        <v>0.13202810000000001</v>
      </c>
      <c r="R61">
        <v>0.50982669999999997</v>
      </c>
      <c r="S61">
        <v>2.7243580000000001</v>
      </c>
      <c r="T61">
        <v>0.18474479999999999</v>
      </c>
    </row>
    <row r="62" spans="1:20" x14ac:dyDescent="0.2">
      <c r="A62" t="s">
        <v>28</v>
      </c>
      <c r="D62">
        <v>2138</v>
      </c>
      <c r="O62" t="s">
        <v>170</v>
      </c>
      <c r="P62">
        <v>2.4091010000000002</v>
      </c>
      <c r="Q62">
        <v>0.1199234</v>
      </c>
      <c r="R62">
        <v>0.28919850000000002</v>
      </c>
      <c r="S62">
        <v>3.4976769999999999</v>
      </c>
      <c r="T62">
        <v>0.1117406</v>
      </c>
    </row>
    <row r="63" spans="1:20" x14ac:dyDescent="0.2">
      <c r="A63" t="s">
        <v>29</v>
      </c>
      <c r="D63">
        <v>3814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2.1414350000000001E-3</v>
      </c>
      <c r="Q64">
        <v>6.5420090000000002</v>
      </c>
      <c r="R64">
        <v>8.6602330000000005E-2</v>
      </c>
      <c r="S64">
        <v>1.014753E-3</v>
      </c>
      <c r="T64">
        <v>810918.5</v>
      </c>
    </row>
    <row r="65" spans="1:20" x14ac:dyDescent="0.2">
      <c r="A65" t="s">
        <v>31</v>
      </c>
    </row>
    <row r="66" spans="1:20" x14ac:dyDescent="0.2">
      <c r="A66" t="s">
        <v>28</v>
      </c>
      <c r="D66">
        <v>1538</v>
      </c>
    </row>
    <row r="67" spans="1:20" x14ac:dyDescent="0.2">
      <c r="A67" t="s">
        <v>29</v>
      </c>
      <c r="D67">
        <v>3814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2.0692919999999999E-3</v>
      </c>
      <c r="Q72">
        <v>6.4151730000000002</v>
      </c>
      <c r="R72">
        <v>9.2310180000000006E-2</v>
      </c>
      <c r="S72">
        <v>1.0555880000000001E-3</v>
      </c>
      <c r="T72">
        <v>163815.5</v>
      </c>
    </row>
    <row r="73" spans="1:20" x14ac:dyDescent="0.2">
      <c r="O73" t="s">
        <v>168</v>
      </c>
      <c r="P73">
        <v>8.3867699999999997E-5</v>
      </c>
      <c r="Q73">
        <v>8.4752140000000004E-2</v>
      </c>
      <c r="R73">
        <v>5.0755280000000002E-3</v>
      </c>
      <c r="S73">
        <v>8.0609650000000005E-5</v>
      </c>
      <c r="T73">
        <v>1160.8789999999999</v>
      </c>
    </row>
    <row r="74" spans="1:20" x14ac:dyDescent="0.2">
      <c r="A74" t="s">
        <v>34</v>
      </c>
      <c r="C74" t="s">
        <v>8</v>
      </c>
      <c r="O74" t="s">
        <v>169</v>
      </c>
      <c r="P74">
        <v>0.90627080000000004</v>
      </c>
      <c r="Q74">
        <v>0.29541139999999999</v>
      </c>
      <c r="R74">
        <v>1.2294659999999999</v>
      </c>
      <c r="S74">
        <v>1.7075659999999999</v>
      </c>
      <c r="T74">
        <v>0.15845899999999999</v>
      </c>
    </row>
    <row r="75" spans="1:20" x14ac:dyDescent="0.2">
      <c r="A75" t="s">
        <v>35</v>
      </c>
      <c r="C75" s="1">
        <v>44838</v>
      </c>
      <c r="O75" t="s">
        <v>170</v>
      </c>
      <c r="P75">
        <v>1.219274</v>
      </c>
      <c r="Q75">
        <v>5.9742049999999998E-2</v>
      </c>
      <c r="R75">
        <v>0.1400334</v>
      </c>
      <c r="S75">
        <v>1.706073</v>
      </c>
      <c r="T75">
        <v>5.5593219999999999E-2</v>
      </c>
    </row>
    <row r="76" spans="1:20" x14ac:dyDescent="0.2">
      <c r="A76" t="s">
        <v>36</v>
      </c>
      <c r="C76" s="2">
        <v>0.63472222222222219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2.0690610000000001E-3</v>
      </c>
      <c r="Q77">
        <v>6.4147160000000003</v>
      </c>
      <c r="R77">
        <v>9.2324820000000002E-2</v>
      </c>
      <c r="S77">
        <v>1.055687E-3</v>
      </c>
      <c r="T77">
        <v>3276310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450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2.0692919999999999E-3</v>
      </c>
      <c r="Q84">
        <v>6.4151730000000002</v>
      </c>
      <c r="R84">
        <v>9.2310180000000006E-2</v>
      </c>
      <c r="S84">
        <v>1.0555880000000001E-3</v>
      </c>
      <c r="T84">
        <v>163815.5</v>
      </c>
    </row>
    <row r="85" spans="1:20" x14ac:dyDescent="0.2">
      <c r="A85" t="s">
        <v>43</v>
      </c>
      <c r="O85" t="s">
        <v>168</v>
      </c>
      <c r="P85">
        <v>5.0276399999999999E-5</v>
      </c>
      <c r="Q85">
        <v>9.1949030000000001E-2</v>
      </c>
      <c r="R85">
        <v>5.4754950000000004E-3</v>
      </c>
      <c r="S85">
        <v>4.1863599999999997E-5</v>
      </c>
      <c r="T85">
        <v>1091.4159999999999</v>
      </c>
    </row>
    <row r="86" spans="1:20" x14ac:dyDescent="0.2">
      <c r="A86" t="s">
        <v>44</v>
      </c>
      <c r="C86">
        <v>1</v>
      </c>
      <c r="O86" t="s">
        <v>169</v>
      </c>
      <c r="P86">
        <v>1.2148209999999999</v>
      </c>
      <c r="Q86">
        <v>0.71665279999999998</v>
      </c>
      <c r="R86">
        <v>2.965814</v>
      </c>
      <c r="S86">
        <v>1.9829509999999999</v>
      </c>
      <c r="T86">
        <v>0.33312340000000001</v>
      </c>
    </row>
    <row r="87" spans="1:20" x14ac:dyDescent="0.2">
      <c r="A87" t="s">
        <v>45</v>
      </c>
      <c r="B87" t="s">
        <v>46</v>
      </c>
      <c r="O87" t="s">
        <v>170</v>
      </c>
      <c r="P87">
        <v>1.219274</v>
      </c>
      <c r="Q87">
        <v>5.9742049999999998E-2</v>
      </c>
      <c r="R87">
        <v>0.1400334</v>
      </c>
      <c r="S87">
        <v>1.706073</v>
      </c>
      <c r="T87">
        <v>5.5593219999999999E-2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2.0690610000000001E-3</v>
      </c>
      <c r="Q89">
        <v>6.4147160000000003</v>
      </c>
      <c r="R89">
        <v>9.2324820000000002E-2</v>
      </c>
      <c r="S89">
        <v>1.055687E-3</v>
      </c>
      <c r="T89">
        <v>3276310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451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2.0249170000000002E-3</v>
      </c>
      <c r="Q102">
        <v>6.3235520000000003</v>
      </c>
      <c r="R102">
        <v>9.9120910000000007E-2</v>
      </c>
      <c r="S102">
        <v>1.1131629999999999E-3</v>
      </c>
      <c r="T102">
        <v>164351.79999999999</v>
      </c>
    </row>
    <row r="103" spans="1:20" x14ac:dyDescent="0.2">
      <c r="A103" t="s">
        <v>62</v>
      </c>
      <c r="C103" t="s">
        <v>42</v>
      </c>
      <c r="O103">
        <v>2</v>
      </c>
      <c r="P103">
        <v>2.057396E-3</v>
      </c>
      <c r="Q103">
        <v>6.408601</v>
      </c>
      <c r="R103">
        <v>9.4037250000000003E-2</v>
      </c>
      <c r="S103">
        <v>1.0394009999999999E-3</v>
      </c>
      <c r="T103">
        <v>164255.9</v>
      </c>
    </row>
    <row r="104" spans="1:20" x14ac:dyDescent="0.2">
      <c r="A104" t="s">
        <v>58</v>
      </c>
      <c r="O104">
        <v>3</v>
      </c>
      <c r="P104">
        <v>2.053329E-3</v>
      </c>
      <c r="Q104">
        <v>6.3864700000000001</v>
      </c>
      <c r="R104">
        <v>8.9477790000000001E-2</v>
      </c>
      <c r="S104">
        <v>1.055198E-3</v>
      </c>
      <c r="T104">
        <v>164470.70000000001</v>
      </c>
    </row>
    <row r="105" spans="1:20" x14ac:dyDescent="0.2">
      <c r="A105" t="s">
        <v>63</v>
      </c>
      <c r="O105">
        <v>4</v>
      </c>
      <c r="P105">
        <v>2.1415259999999999E-3</v>
      </c>
      <c r="Q105">
        <v>6.5420680000000004</v>
      </c>
      <c r="R105">
        <v>8.6604749999999994E-2</v>
      </c>
      <c r="S105">
        <v>1.0145919999999999E-3</v>
      </c>
      <c r="T105">
        <v>162183.70000000001</v>
      </c>
    </row>
    <row r="106" spans="1:20" x14ac:dyDescent="0.2">
      <c r="A106" t="s">
        <v>64</v>
      </c>
      <c r="O106">
        <v>1</v>
      </c>
      <c r="P106">
        <v>1.365731</v>
      </c>
      <c r="Q106">
        <v>0.21080460000000001</v>
      </c>
      <c r="R106">
        <v>0.81400760000000005</v>
      </c>
      <c r="S106">
        <v>3.5477479999999999</v>
      </c>
      <c r="T106">
        <v>0.2598318</v>
      </c>
    </row>
    <row r="107" spans="1:20" x14ac:dyDescent="0.2">
      <c r="A107" t="s">
        <v>65</v>
      </c>
      <c r="O107">
        <v>2</v>
      </c>
      <c r="P107">
        <v>1.556068</v>
      </c>
      <c r="Q107">
        <v>0.2241049</v>
      </c>
      <c r="R107">
        <v>0.78537769999999996</v>
      </c>
      <c r="S107">
        <v>3.310133</v>
      </c>
      <c r="T107">
        <v>0.19842489999999999</v>
      </c>
    </row>
    <row r="108" spans="1:20" x14ac:dyDescent="0.2">
      <c r="A108" t="s">
        <v>66</v>
      </c>
      <c r="O108">
        <v>3</v>
      </c>
      <c r="P108">
        <v>2.4431759999999998</v>
      </c>
      <c r="Q108">
        <v>7.7095360000000002E-2</v>
      </c>
      <c r="R108">
        <v>0.86260009999999998</v>
      </c>
      <c r="S108">
        <v>3.4835669999999999</v>
      </c>
      <c r="T108">
        <v>5.6062979999999998E-2</v>
      </c>
    </row>
    <row r="109" spans="1:20" x14ac:dyDescent="0.2">
      <c r="A109" t="s">
        <v>67</v>
      </c>
      <c r="O109">
        <v>4</v>
      </c>
      <c r="P109">
        <v>1.022967</v>
      </c>
      <c r="Q109">
        <v>0.13202810000000001</v>
      </c>
      <c r="R109">
        <v>0.50982669999999997</v>
      </c>
      <c r="S109">
        <v>2.7243580000000001</v>
      </c>
      <c r="T109">
        <v>0.18474479999999999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452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325</v>
      </c>
    </row>
    <row r="130" spans="1:4" x14ac:dyDescent="0.2">
      <c r="A130" t="s">
        <v>253</v>
      </c>
    </row>
    <row r="131" spans="1:4" x14ac:dyDescent="0.2">
      <c r="A131" t="s">
        <v>321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450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450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4.556</v>
      </c>
    </row>
    <row r="151" spans="1:5" x14ac:dyDescent="0.2">
      <c r="A151" t="s">
        <v>98</v>
      </c>
      <c r="B151" s="3">
        <v>3.0609999999999999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450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450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1.2E-9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194"/>
  <sheetViews>
    <sheetView topLeftCell="C82" workbookViewId="0">
      <selection activeCell="V101" sqref="V101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329</v>
      </c>
    </row>
    <row r="2" spans="1:17" x14ac:dyDescent="0.2">
      <c r="O2" t="s">
        <v>138</v>
      </c>
    </row>
    <row r="3" spans="1:17" x14ac:dyDescent="0.2">
      <c r="A3" t="s">
        <v>1</v>
      </c>
      <c r="B3" t="s">
        <v>327</v>
      </c>
      <c r="O3" t="s">
        <v>139</v>
      </c>
    </row>
    <row r="4" spans="1:17" x14ac:dyDescent="0.2">
      <c r="A4" t="s">
        <v>2</v>
      </c>
      <c r="O4" t="s">
        <v>301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0.55902777777777779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327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136.637</v>
      </c>
      <c r="C17" s="3">
        <v>193.3</v>
      </c>
      <c r="D17" s="3">
        <v>1238260</v>
      </c>
      <c r="E17" s="3">
        <v>194.9</v>
      </c>
      <c r="F17" s="3">
        <v>176648</v>
      </c>
      <c r="G17" s="3">
        <v>197.5</v>
      </c>
      <c r="H17" s="3">
        <v>16340.9</v>
      </c>
      <c r="I17" s="3">
        <v>199.6</v>
      </c>
      <c r="J17" s="3">
        <v>202.917</v>
      </c>
      <c r="O17" t="s">
        <v>150</v>
      </c>
    </row>
    <row r="18" spans="1:16" x14ac:dyDescent="0.2">
      <c r="A18" s="3">
        <v>201.8</v>
      </c>
      <c r="B18" s="3">
        <v>154.99100000000001</v>
      </c>
      <c r="C18" s="3">
        <v>203.7</v>
      </c>
      <c r="D18" s="3">
        <v>1253030</v>
      </c>
      <c r="E18" s="3">
        <v>205.3</v>
      </c>
      <c r="F18" s="3">
        <v>177497</v>
      </c>
      <c r="G18" s="3">
        <v>207.4</v>
      </c>
      <c r="H18" s="3">
        <v>16230.3</v>
      </c>
      <c r="I18" s="3">
        <v>209.6</v>
      </c>
      <c r="J18" s="3">
        <v>194.75899999999999</v>
      </c>
    </row>
    <row r="19" spans="1:16" x14ac:dyDescent="0.2">
      <c r="A19" s="3">
        <v>211.7</v>
      </c>
      <c r="B19" s="3">
        <v>144.79499999999999</v>
      </c>
      <c r="C19" s="3">
        <v>213.6</v>
      </c>
      <c r="D19" s="3">
        <v>1259370</v>
      </c>
      <c r="E19" s="3">
        <v>215.2</v>
      </c>
      <c r="F19" s="3">
        <v>178074</v>
      </c>
      <c r="G19" s="3">
        <v>217.4</v>
      </c>
      <c r="H19" s="3">
        <v>16037.5</v>
      </c>
      <c r="I19" s="3">
        <v>219.5</v>
      </c>
      <c r="J19" s="3">
        <v>192.72</v>
      </c>
      <c r="O19" t="s">
        <v>151</v>
      </c>
      <c r="P19" t="s">
        <v>152</v>
      </c>
    </row>
    <row r="20" spans="1:16" x14ac:dyDescent="0.2">
      <c r="A20" s="3">
        <v>221.7</v>
      </c>
      <c r="B20" s="3">
        <v>144.79499999999999</v>
      </c>
      <c r="C20" s="3">
        <v>223.5</v>
      </c>
      <c r="D20" s="3">
        <v>1261530</v>
      </c>
      <c r="E20" s="3">
        <v>225.2</v>
      </c>
      <c r="F20" s="3">
        <v>181014</v>
      </c>
      <c r="G20" s="3">
        <v>227.3</v>
      </c>
      <c r="H20" s="3">
        <v>15932</v>
      </c>
      <c r="I20" s="3">
        <v>229.5</v>
      </c>
      <c r="J20" s="3">
        <v>216.173</v>
      </c>
      <c r="O20" t="s">
        <v>153</v>
      </c>
    </row>
    <row r="21" spans="1:16" x14ac:dyDescent="0.2">
      <c r="A21" s="3">
        <v>231.6</v>
      </c>
      <c r="B21" s="3">
        <v>138.67599999999999</v>
      </c>
      <c r="C21" s="3">
        <v>233.5</v>
      </c>
      <c r="D21" s="3">
        <v>1258480</v>
      </c>
      <c r="E21" s="3">
        <v>235.1</v>
      </c>
      <c r="F21" s="3">
        <v>180120</v>
      </c>
      <c r="G21" s="3">
        <v>237.3</v>
      </c>
      <c r="H21" s="3">
        <v>15743.8</v>
      </c>
      <c r="I21" s="3">
        <v>239.4</v>
      </c>
      <c r="J21" s="3">
        <v>197.81800000000001</v>
      </c>
      <c r="O21" t="s">
        <v>154</v>
      </c>
    </row>
    <row r="22" spans="1:16" x14ac:dyDescent="0.2">
      <c r="A22" s="3">
        <v>252.6</v>
      </c>
      <c r="B22" s="3">
        <v>134.59800000000001</v>
      </c>
      <c r="C22" s="3">
        <v>254.9</v>
      </c>
      <c r="D22" s="3">
        <v>1261990</v>
      </c>
      <c r="E22" s="3">
        <v>256.60000000000002</v>
      </c>
      <c r="F22" s="3">
        <v>176671</v>
      </c>
      <c r="G22" s="3">
        <v>259.10000000000002</v>
      </c>
      <c r="H22" s="3">
        <v>15291.8</v>
      </c>
      <c r="I22" s="3">
        <v>261.2</v>
      </c>
      <c r="J22" s="3">
        <v>189.661</v>
      </c>
    </row>
    <row r="23" spans="1:16" x14ac:dyDescent="0.2">
      <c r="A23" s="3">
        <v>263.39999999999998</v>
      </c>
      <c r="B23" s="3">
        <v>154.99100000000001</v>
      </c>
      <c r="C23" s="3">
        <v>265.3</v>
      </c>
      <c r="D23" s="3">
        <v>1263710</v>
      </c>
      <c r="E23" s="3">
        <v>266.89999999999998</v>
      </c>
      <c r="F23" s="3">
        <v>177740</v>
      </c>
      <c r="G23" s="3">
        <v>269.10000000000002</v>
      </c>
      <c r="H23" s="3">
        <v>15350.7</v>
      </c>
      <c r="I23" s="3">
        <v>271.2</v>
      </c>
      <c r="J23" s="3">
        <v>201.89699999999999</v>
      </c>
    </row>
    <row r="24" spans="1:16" x14ac:dyDescent="0.2">
      <c r="A24" s="3">
        <v>273.39999999999998</v>
      </c>
      <c r="B24" s="3">
        <v>122.361</v>
      </c>
      <c r="C24" s="3">
        <v>275.2</v>
      </c>
      <c r="D24" s="3">
        <v>1266280</v>
      </c>
      <c r="E24" s="3">
        <v>276.89999999999998</v>
      </c>
      <c r="F24" s="3">
        <v>177740</v>
      </c>
      <c r="G24" s="3">
        <v>279</v>
      </c>
      <c r="H24" s="3">
        <v>15177.2</v>
      </c>
      <c r="I24" s="3">
        <v>281.10000000000002</v>
      </c>
      <c r="J24" s="3">
        <v>199.858</v>
      </c>
      <c r="O24" t="s">
        <v>155</v>
      </c>
    </row>
    <row r="25" spans="1:16" x14ac:dyDescent="0.2">
      <c r="A25" s="3">
        <v>283.3</v>
      </c>
      <c r="B25" s="3">
        <v>132.55799999999999</v>
      </c>
      <c r="C25" s="3">
        <v>285.2</v>
      </c>
      <c r="D25" s="3">
        <v>1267330</v>
      </c>
      <c r="E25" s="3">
        <v>286.8</v>
      </c>
      <c r="F25" s="3">
        <v>178045</v>
      </c>
      <c r="G25" s="3">
        <v>289</v>
      </c>
      <c r="H25" s="3">
        <v>14909.8</v>
      </c>
      <c r="I25" s="3">
        <v>291.10000000000002</v>
      </c>
      <c r="J25" s="3">
        <v>212.09399999999999</v>
      </c>
      <c r="O25" t="s">
        <v>156</v>
      </c>
    </row>
    <row r="26" spans="1:16" x14ac:dyDescent="0.2">
      <c r="A26" s="3">
        <v>293.2</v>
      </c>
      <c r="B26" s="3">
        <v>141.73500000000001</v>
      </c>
      <c r="C26" s="3">
        <v>295.10000000000002</v>
      </c>
      <c r="D26" s="3">
        <v>1269380</v>
      </c>
      <c r="E26" s="3">
        <v>296.7</v>
      </c>
      <c r="F26" s="3">
        <v>178140</v>
      </c>
      <c r="G26" s="3">
        <v>298.89999999999998</v>
      </c>
      <c r="H26" s="3">
        <v>14783</v>
      </c>
      <c r="I26" s="3">
        <v>301</v>
      </c>
      <c r="J26" s="3">
        <v>186.602</v>
      </c>
      <c r="O26" t="s">
        <v>157</v>
      </c>
    </row>
    <row r="27" spans="1:16" x14ac:dyDescent="0.2">
      <c r="A27" s="3">
        <v>314.10000000000002</v>
      </c>
      <c r="B27" s="3">
        <v>140.71600000000001</v>
      </c>
      <c r="C27" s="3">
        <v>316.39999999999998</v>
      </c>
      <c r="D27" s="3">
        <v>1276340</v>
      </c>
      <c r="E27" s="3">
        <v>318</v>
      </c>
      <c r="F27" s="3">
        <v>178166</v>
      </c>
      <c r="G27" s="3">
        <v>320.60000000000002</v>
      </c>
      <c r="H27" s="3">
        <v>14458.9</v>
      </c>
      <c r="I27" s="3">
        <v>322.7</v>
      </c>
      <c r="J27" s="3">
        <v>220.25200000000001</v>
      </c>
      <c r="O27" t="s">
        <v>248</v>
      </c>
    </row>
    <row r="28" spans="1:16" x14ac:dyDescent="0.2">
      <c r="A28" s="3">
        <v>324.89999999999998</v>
      </c>
      <c r="B28" s="3">
        <v>138.67599999999999</v>
      </c>
      <c r="C28" s="3">
        <v>326.7</v>
      </c>
      <c r="D28" s="3">
        <v>1261600</v>
      </c>
      <c r="E28" s="3">
        <v>328.4</v>
      </c>
      <c r="F28" s="3">
        <v>177977</v>
      </c>
      <c r="G28" s="3">
        <v>330.5</v>
      </c>
      <c r="H28" s="3">
        <v>14429.5</v>
      </c>
      <c r="I28" s="3">
        <v>332.6</v>
      </c>
      <c r="J28" s="3">
        <v>203.93600000000001</v>
      </c>
      <c r="O28" t="s">
        <v>158</v>
      </c>
    </row>
    <row r="29" spans="1:16" x14ac:dyDescent="0.2">
      <c r="A29" s="3">
        <v>334.8</v>
      </c>
      <c r="B29" s="3">
        <v>143.77500000000001</v>
      </c>
      <c r="C29" s="3">
        <v>336.7</v>
      </c>
      <c r="D29" s="3">
        <v>1262070</v>
      </c>
      <c r="E29" s="3">
        <v>338.3</v>
      </c>
      <c r="F29" s="3">
        <v>179022</v>
      </c>
      <c r="G29" s="3">
        <v>340.5</v>
      </c>
      <c r="H29" s="3">
        <v>14467.5</v>
      </c>
      <c r="I29" s="3">
        <v>342.6</v>
      </c>
      <c r="J29" s="3">
        <v>199.858</v>
      </c>
    </row>
    <row r="30" spans="1:16" x14ac:dyDescent="0.2">
      <c r="A30" s="3">
        <v>344.8</v>
      </c>
      <c r="B30" s="3">
        <v>141.73500000000001</v>
      </c>
      <c r="C30" s="3">
        <v>346.6</v>
      </c>
      <c r="D30" s="3">
        <v>1261160</v>
      </c>
      <c r="E30" s="3">
        <v>348.3</v>
      </c>
      <c r="F30" s="3">
        <v>178723</v>
      </c>
      <c r="G30" s="3">
        <v>350.4</v>
      </c>
      <c r="H30" s="3">
        <v>14356.9</v>
      </c>
      <c r="I30" s="3">
        <v>352.5</v>
      </c>
      <c r="J30" s="3">
        <v>179.464</v>
      </c>
      <c r="O30" t="s">
        <v>159</v>
      </c>
    </row>
    <row r="31" spans="1:16" x14ac:dyDescent="0.2">
      <c r="A31" s="3">
        <v>354.7</v>
      </c>
      <c r="B31" s="3">
        <v>145.81399999999999</v>
      </c>
      <c r="C31" s="3">
        <v>356.6</v>
      </c>
      <c r="D31" s="3">
        <v>1261800</v>
      </c>
      <c r="E31" s="3">
        <v>358.2</v>
      </c>
      <c r="F31" s="3">
        <v>178609</v>
      </c>
      <c r="G31" s="3">
        <v>360.3</v>
      </c>
      <c r="H31" s="3">
        <v>14182.9</v>
      </c>
      <c r="I31" s="3">
        <v>362.5</v>
      </c>
      <c r="J31" s="3">
        <v>202.917</v>
      </c>
      <c r="O31" t="s">
        <v>160</v>
      </c>
    </row>
    <row r="32" spans="1:16" x14ac:dyDescent="0.2">
      <c r="A32" s="3">
        <v>375.5</v>
      </c>
      <c r="B32" s="3">
        <v>160.09</v>
      </c>
      <c r="C32" s="3">
        <v>377.8</v>
      </c>
      <c r="D32" s="3">
        <v>1252090</v>
      </c>
      <c r="E32" s="3">
        <v>379.5</v>
      </c>
      <c r="F32" s="3">
        <v>178358</v>
      </c>
      <c r="G32" s="3">
        <v>382</v>
      </c>
      <c r="H32" s="3">
        <v>14032.3</v>
      </c>
      <c r="I32" s="3">
        <v>384.1</v>
      </c>
      <c r="J32" s="3">
        <v>202.917</v>
      </c>
      <c r="O32" t="s">
        <v>159</v>
      </c>
    </row>
    <row r="33" spans="1:20" x14ac:dyDescent="0.2">
      <c r="A33" s="3">
        <v>386.3</v>
      </c>
      <c r="B33" s="3">
        <v>147.85400000000001</v>
      </c>
      <c r="C33" s="3">
        <v>388.2</v>
      </c>
      <c r="D33" s="3">
        <v>1257290</v>
      </c>
      <c r="E33" s="3">
        <v>389.8</v>
      </c>
      <c r="F33" s="3">
        <v>178263</v>
      </c>
      <c r="G33" s="3">
        <v>392</v>
      </c>
      <c r="H33" s="3">
        <v>14047</v>
      </c>
      <c r="I33" s="3">
        <v>394.1</v>
      </c>
      <c r="J33" s="3">
        <v>201.89699999999999</v>
      </c>
    </row>
    <row r="34" spans="1:20" x14ac:dyDescent="0.2">
      <c r="A34" s="3">
        <v>396.3</v>
      </c>
      <c r="B34" s="3">
        <v>130.51900000000001</v>
      </c>
      <c r="C34" s="3">
        <v>398.1</v>
      </c>
      <c r="D34" s="3">
        <v>1261670</v>
      </c>
      <c r="E34" s="3">
        <v>399.8</v>
      </c>
      <c r="F34" s="3">
        <v>179189</v>
      </c>
      <c r="G34" s="3">
        <v>401.9</v>
      </c>
      <c r="H34" s="3">
        <v>13929.8</v>
      </c>
      <c r="I34" s="3">
        <v>404</v>
      </c>
      <c r="J34" s="3">
        <v>218.21199999999999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406.2</v>
      </c>
      <c r="B35" s="3">
        <v>149.893</v>
      </c>
      <c r="C35" s="3">
        <v>408.1</v>
      </c>
      <c r="D35" s="3">
        <v>1265140</v>
      </c>
      <c r="E35" s="3">
        <v>409.7</v>
      </c>
      <c r="F35" s="3">
        <v>179161</v>
      </c>
      <c r="G35" s="3">
        <v>411.9</v>
      </c>
      <c r="H35" s="3">
        <v>13732</v>
      </c>
      <c r="I35" s="3">
        <v>414</v>
      </c>
      <c r="J35" s="3">
        <v>199.858</v>
      </c>
      <c r="O35" t="s">
        <v>167</v>
      </c>
      <c r="P35">
        <v>8.0592819999999999E-4</v>
      </c>
      <c r="Q35">
        <v>7.0195020000000001</v>
      </c>
      <c r="R35">
        <v>8.9885909999999999E-2</v>
      </c>
      <c r="S35">
        <v>1.12414E-3</v>
      </c>
      <c r="T35">
        <v>178670.5</v>
      </c>
    </row>
    <row r="36" spans="1:20" x14ac:dyDescent="0.2">
      <c r="A36" s="3">
        <v>416.1</v>
      </c>
      <c r="B36" s="3">
        <v>150.91300000000001</v>
      </c>
      <c r="C36" s="3">
        <v>418</v>
      </c>
      <c r="D36" s="3">
        <v>1268700</v>
      </c>
      <c r="E36" s="3">
        <v>419.6</v>
      </c>
      <c r="F36" s="3">
        <v>180458</v>
      </c>
      <c r="G36" s="3">
        <v>421.8</v>
      </c>
      <c r="H36" s="3">
        <v>13789.8</v>
      </c>
      <c r="I36" s="3">
        <v>423.9</v>
      </c>
      <c r="J36" s="3">
        <v>210.05500000000001</v>
      </c>
      <c r="O36" t="s">
        <v>168</v>
      </c>
      <c r="P36">
        <v>4.1722530000000001E-5</v>
      </c>
      <c r="Q36">
        <v>4.4861360000000003E-2</v>
      </c>
      <c r="R36">
        <v>2.1765360000000002E-3</v>
      </c>
      <c r="S36">
        <v>4.6540820000000001E-5</v>
      </c>
      <c r="T36">
        <v>1831.309</v>
      </c>
    </row>
    <row r="37" spans="1:20" x14ac:dyDescent="0.2">
      <c r="O37" t="s">
        <v>169</v>
      </c>
      <c r="P37">
        <v>2.315204</v>
      </c>
      <c r="Q37">
        <v>0.28581240000000002</v>
      </c>
      <c r="R37">
        <v>1.082902</v>
      </c>
      <c r="S37">
        <v>1.851521</v>
      </c>
      <c r="T37">
        <v>0.45837810000000001</v>
      </c>
    </row>
    <row r="38" spans="1:20" x14ac:dyDescent="0.2">
      <c r="A38" t="s">
        <v>17</v>
      </c>
      <c r="O38" t="s">
        <v>170</v>
      </c>
      <c r="P38">
        <v>3.7391130000000001</v>
      </c>
      <c r="Q38">
        <v>0.1137777</v>
      </c>
      <c r="R38">
        <v>0.27125369999999999</v>
      </c>
      <c r="S38">
        <v>3.1660840000000001</v>
      </c>
      <c r="T38">
        <v>0.10649699999999999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8.0583420000000002E-4</v>
      </c>
      <c r="Q40">
        <v>7.0192519999999998</v>
      </c>
      <c r="R40">
        <v>8.9868890000000007E-2</v>
      </c>
      <c r="S40">
        <v>1.12429E-3</v>
      </c>
      <c r="T40">
        <v>893352.4</v>
      </c>
    </row>
    <row r="42" spans="1:20" x14ac:dyDescent="0.2">
      <c r="A42" t="s">
        <v>19</v>
      </c>
      <c r="B42" t="s">
        <v>327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7.7249139999999996E-4</v>
      </c>
      <c r="Q43">
        <v>7.1242279999999996</v>
      </c>
      <c r="R43">
        <v>8.5007589999999994E-2</v>
      </c>
      <c r="S43">
        <v>1.1145230000000001E-3</v>
      </c>
      <c r="T43">
        <v>177667.3</v>
      </c>
    </row>
    <row r="44" spans="1:20" x14ac:dyDescent="0.2">
      <c r="A44" t="s">
        <v>21</v>
      </c>
      <c r="D44" t="s">
        <v>13</v>
      </c>
      <c r="O44" t="s">
        <v>168</v>
      </c>
      <c r="P44">
        <v>6.7827109999999994E-5</v>
      </c>
      <c r="Q44">
        <v>1.2297310000000001E-2</v>
      </c>
      <c r="R44">
        <v>1.5873510000000001E-3</v>
      </c>
      <c r="S44">
        <v>5.6155919999999997E-5</v>
      </c>
      <c r="T44">
        <v>585.26710000000003</v>
      </c>
    </row>
    <row r="45" spans="1:20" x14ac:dyDescent="0.2">
      <c r="A45" t="s">
        <v>22</v>
      </c>
      <c r="C45">
        <v>-6</v>
      </c>
      <c r="O45" t="s">
        <v>169</v>
      </c>
      <c r="P45">
        <v>3.9266719999999999</v>
      </c>
      <c r="Q45">
        <v>7.7194700000000005E-2</v>
      </c>
      <c r="R45">
        <v>0.83508400000000005</v>
      </c>
      <c r="S45">
        <v>2.253314</v>
      </c>
      <c r="T45">
        <v>0.14732000000000001</v>
      </c>
    </row>
    <row r="46" spans="1:20" x14ac:dyDescent="0.2">
      <c r="A46" t="s">
        <v>20</v>
      </c>
      <c r="D46">
        <v>6</v>
      </c>
      <c r="O46" t="s">
        <v>170</v>
      </c>
      <c r="P46">
        <v>3.8296239999999999</v>
      </c>
      <c r="Q46">
        <v>0.1139922</v>
      </c>
      <c r="R46">
        <v>0.27852339999999998</v>
      </c>
      <c r="S46">
        <v>3.1888109999999998</v>
      </c>
      <c r="T46">
        <v>0.106795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-7</v>
      </c>
      <c r="O48" t="s">
        <v>172</v>
      </c>
      <c r="P48">
        <v>7.7250500000000004E-4</v>
      </c>
      <c r="Q48">
        <v>7.1242039999999998</v>
      </c>
      <c r="R48">
        <v>8.5004380000000004E-2</v>
      </c>
      <c r="S48">
        <v>1.114568E-3</v>
      </c>
      <c r="T48">
        <v>888336.4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7.9630499999999997E-4</v>
      </c>
      <c r="Q51">
        <v>7.0846400000000003</v>
      </c>
      <c r="R51">
        <v>8.055619E-2</v>
      </c>
      <c r="S51">
        <v>1.127739E-3</v>
      </c>
      <c r="T51">
        <v>178499.6</v>
      </c>
    </row>
    <row r="52" spans="1:20" x14ac:dyDescent="0.2">
      <c r="A52" t="s">
        <v>20</v>
      </c>
      <c r="D52">
        <v>16</v>
      </c>
      <c r="O52" t="s">
        <v>168</v>
      </c>
      <c r="P52">
        <v>1.4104339999999999E-5</v>
      </c>
      <c r="Q52">
        <v>4.6585799999999997E-2</v>
      </c>
      <c r="R52">
        <v>7.1812350000000004E-4</v>
      </c>
      <c r="S52">
        <v>8.3019929999999996E-5</v>
      </c>
      <c r="T52">
        <v>424.11320000000001</v>
      </c>
    </row>
    <row r="53" spans="1:20" x14ac:dyDescent="0.2">
      <c r="A53" t="s">
        <v>21</v>
      </c>
      <c r="D53" t="s">
        <v>13</v>
      </c>
      <c r="O53" t="s">
        <v>169</v>
      </c>
      <c r="P53">
        <v>0.79211540000000003</v>
      </c>
      <c r="Q53">
        <v>0.29407</v>
      </c>
      <c r="R53">
        <v>0.39867150000000001</v>
      </c>
      <c r="S53">
        <v>3.2922199999999999</v>
      </c>
      <c r="T53">
        <v>0.1062575</v>
      </c>
    </row>
    <row r="54" spans="1:20" x14ac:dyDescent="0.2">
      <c r="A54" t="s">
        <v>22</v>
      </c>
      <c r="C54">
        <v>-7</v>
      </c>
      <c r="O54" t="s">
        <v>170</v>
      </c>
      <c r="P54">
        <v>3.7631579999999998</v>
      </c>
      <c r="Q54">
        <v>0.1137667</v>
      </c>
      <c r="R54">
        <v>0.28434350000000003</v>
      </c>
      <c r="S54">
        <v>3.1628799999999999</v>
      </c>
      <c r="T54">
        <v>0.10654760000000001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7.9632300000000004E-4</v>
      </c>
      <c r="Q56">
        <v>7.0845779999999996</v>
      </c>
      <c r="R56">
        <v>8.0555619999999994E-2</v>
      </c>
      <c r="S56">
        <v>1.1276509999999999E-3</v>
      </c>
      <c r="T56">
        <v>892498</v>
      </c>
    </row>
    <row r="58" spans="1:20" x14ac:dyDescent="0.2">
      <c r="A58" t="s">
        <v>19</v>
      </c>
      <c r="B58" t="s">
        <v>327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8.2565850000000001E-4</v>
      </c>
      <c r="Q59">
        <v>7.0412100000000004</v>
      </c>
      <c r="R59">
        <v>7.7654979999999998E-2</v>
      </c>
      <c r="S59">
        <v>1.153517E-3</v>
      </c>
      <c r="T59">
        <v>179085.7</v>
      </c>
    </row>
    <row r="60" spans="1:20" x14ac:dyDescent="0.2">
      <c r="A60" t="s">
        <v>26</v>
      </c>
      <c r="O60" t="s">
        <v>168</v>
      </c>
      <c r="P60">
        <v>6.0994549999999997E-5</v>
      </c>
      <c r="Q60">
        <v>1.6669960000000001E-2</v>
      </c>
      <c r="R60">
        <v>1.107968E-3</v>
      </c>
      <c r="S60">
        <v>3.991161E-5</v>
      </c>
      <c r="T60">
        <v>881.32560000000001</v>
      </c>
    </row>
    <row r="61" spans="1:20" x14ac:dyDescent="0.2">
      <c r="A61" t="s">
        <v>27</v>
      </c>
      <c r="O61" t="s">
        <v>169</v>
      </c>
      <c r="P61">
        <v>3.3037369999999999</v>
      </c>
      <c r="Q61">
        <v>0.1058772</v>
      </c>
      <c r="R61">
        <v>0.6380768</v>
      </c>
      <c r="S61">
        <v>1.547356</v>
      </c>
      <c r="T61">
        <v>0.22008510000000001</v>
      </c>
    </row>
    <row r="62" spans="1:20" x14ac:dyDescent="0.2">
      <c r="A62" t="s">
        <v>28</v>
      </c>
      <c r="D62">
        <v>5749</v>
      </c>
      <c r="O62" t="s">
        <v>170</v>
      </c>
      <c r="P62">
        <v>3.6898300000000002</v>
      </c>
      <c r="Q62">
        <v>0.11362460000000001</v>
      </c>
      <c r="R62">
        <v>0.28840589999999999</v>
      </c>
      <c r="S62">
        <v>3.1220669999999999</v>
      </c>
      <c r="T62">
        <v>0.10637439999999999</v>
      </c>
    </row>
    <row r="63" spans="1:20" x14ac:dyDescent="0.2">
      <c r="A63" t="s">
        <v>29</v>
      </c>
      <c r="D63">
        <v>1765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8.2560260000000003E-4</v>
      </c>
      <c r="Q64">
        <v>7.041201</v>
      </c>
      <c r="R64">
        <v>7.7651120000000004E-2</v>
      </c>
      <c r="S64">
        <v>1.1535689999999999E-3</v>
      </c>
      <c r="T64">
        <v>895428.3</v>
      </c>
    </row>
    <row r="65" spans="1:20" x14ac:dyDescent="0.2">
      <c r="A65" t="s">
        <v>31</v>
      </c>
    </row>
    <row r="66" spans="1:20" x14ac:dyDescent="0.2">
      <c r="A66" t="s">
        <v>28</v>
      </c>
      <c r="D66">
        <v>5149</v>
      </c>
    </row>
    <row r="67" spans="1:20" x14ac:dyDescent="0.2">
      <c r="A67" t="s">
        <v>29</v>
      </c>
      <c r="D67">
        <v>1765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8.0009579999999996E-4</v>
      </c>
      <c r="Q72">
        <v>7.0673950000000003</v>
      </c>
      <c r="R72">
        <v>8.3276169999999997E-2</v>
      </c>
      <c r="S72">
        <v>1.12998E-3</v>
      </c>
      <c r="T72">
        <v>178480.8</v>
      </c>
    </row>
    <row r="73" spans="1:20" x14ac:dyDescent="0.2">
      <c r="O73" t="s">
        <v>168</v>
      </c>
      <c r="P73">
        <v>5.0451349999999999E-5</v>
      </c>
      <c r="Q73">
        <v>5.1799850000000001E-2</v>
      </c>
      <c r="R73">
        <v>4.9439699999999998E-3</v>
      </c>
      <c r="S73">
        <v>5.5903709999999999E-5</v>
      </c>
      <c r="T73">
        <v>1122.297</v>
      </c>
    </row>
    <row r="74" spans="1:20" x14ac:dyDescent="0.2">
      <c r="A74" t="s">
        <v>34</v>
      </c>
      <c r="C74" t="s">
        <v>8</v>
      </c>
      <c r="O74" t="s">
        <v>169</v>
      </c>
      <c r="P74">
        <v>1.4099889999999999</v>
      </c>
      <c r="Q74">
        <v>0.1638906</v>
      </c>
      <c r="R74">
        <v>1.3275170000000001</v>
      </c>
      <c r="S74">
        <v>1.1062540000000001</v>
      </c>
      <c r="T74">
        <v>0.14060520000000001</v>
      </c>
    </row>
    <row r="75" spans="1:20" x14ac:dyDescent="0.2">
      <c r="A75" t="s">
        <v>35</v>
      </c>
      <c r="C75" s="1">
        <v>44838</v>
      </c>
      <c r="O75" t="s">
        <v>170</v>
      </c>
      <c r="P75">
        <v>1.877211</v>
      </c>
      <c r="Q75">
        <v>5.689495E-2</v>
      </c>
      <c r="R75">
        <v>0.14017679999999999</v>
      </c>
      <c r="S75">
        <v>1.579842</v>
      </c>
      <c r="T75">
        <v>5.3276589999999999E-2</v>
      </c>
    </row>
    <row r="76" spans="1:20" x14ac:dyDescent="0.2">
      <c r="A76" t="s">
        <v>36</v>
      </c>
      <c r="C76" s="2">
        <v>0.55902777777777779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8.001207E-4</v>
      </c>
      <c r="Q77">
        <v>7.0672100000000002</v>
      </c>
      <c r="R77">
        <v>8.3264950000000004E-2</v>
      </c>
      <c r="S77">
        <v>1.130055E-3</v>
      </c>
      <c r="T77">
        <v>3569615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327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436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8.0009579999999996E-4</v>
      </c>
      <c r="Q84">
        <v>7.0673950000000003</v>
      </c>
      <c r="R84">
        <v>8.3276169999999997E-2</v>
      </c>
      <c r="S84">
        <v>1.12998E-3</v>
      </c>
      <c r="T84">
        <v>178480.8</v>
      </c>
    </row>
    <row r="85" spans="1:20" x14ac:dyDescent="0.2">
      <c r="A85" t="s">
        <v>43</v>
      </c>
      <c r="O85" t="s">
        <v>168</v>
      </c>
      <c r="P85">
        <v>2.2089539999999999E-5</v>
      </c>
      <c r="Q85">
        <v>4.6571599999999998E-2</v>
      </c>
      <c r="R85">
        <v>5.3442359999999996E-3</v>
      </c>
      <c r="S85">
        <v>1.6653620000000001E-5</v>
      </c>
      <c r="T85">
        <v>595.54499999999996</v>
      </c>
    </row>
    <row r="86" spans="1:20" x14ac:dyDescent="0.2">
      <c r="A86" t="s">
        <v>44</v>
      </c>
      <c r="C86">
        <v>1</v>
      </c>
      <c r="O86" t="s">
        <v>169</v>
      </c>
      <c r="P86">
        <v>1.380431</v>
      </c>
      <c r="Q86">
        <v>0.3294821</v>
      </c>
      <c r="R86">
        <v>3.2087430000000001</v>
      </c>
      <c r="S86">
        <v>0.73689930000000003</v>
      </c>
      <c r="T86">
        <v>0.16683729999999999</v>
      </c>
    </row>
    <row r="87" spans="1:20" x14ac:dyDescent="0.2">
      <c r="A87" t="s">
        <v>45</v>
      </c>
      <c r="B87" t="s">
        <v>46</v>
      </c>
      <c r="O87" t="s">
        <v>170</v>
      </c>
      <c r="P87">
        <v>1.877211</v>
      </c>
      <c r="Q87">
        <v>5.689495E-2</v>
      </c>
      <c r="R87">
        <v>0.14017679999999999</v>
      </c>
      <c r="S87">
        <v>1.579842</v>
      </c>
      <c r="T87">
        <v>5.3276589999999999E-2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8.001207E-4</v>
      </c>
      <c r="Q89">
        <v>7.0672100000000002</v>
      </c>
      <c r="R89">
        <v>8.3264950000000004E-2</v>
      </c>
      <c r="S89">
        <v>1.130055E-3</v>
      </c>
      <c r="T89">
        <v>3569615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331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8.0592819999999999E-4</v>
      </c>
      <c r="Q102">
        <v>7.0195020000000001</v>
      </c>
      <c r="R102">
        <v>8.9885909999999999E-2</v>
      </c>
      <c r="S102">
        <v>1.12414E-3</v>
      </c>
      <c r="T102">
        <v>178670.5</v>
      </c>
    </row>
    <row r="103" spans="1:20" x14ac:dyDescent="0.2">
      <c r="A103" t="s">
        <v>62</v>
      </c>
      <c r="C103" t="s">
        <v>42</v>
      </c>
      <c r="O103">
        <v>2</v>
      </c>
      <c r="P103">
        <v>7.7249139999999996E-4</v>
      </c>
      <c r="Q103">
        <v>7.1242279999999996</v>
      </c>
      <c r="R103">
        <v>8.5007589999999994E-2</v>
      </c>
      <c r="S103">
        <v>1.1145230000000001E-3</v>
      </c>
      <c r="T103">
        <v>177667.3</v>
      </c>
    </row>
    <row r="104" spans="1:20" x14ac:dyDescent="0.2">
      <c r="A104" t="s">
        <v>58</v>
      </c>
      <c r="O104">
        <v>3</v>
      </c>
      <c r="P104">
        <v>7.9630499999999997E-4</v>
      </c>
      <c r="Q104">
        <v>7.0846400000000003</v>
      </c>
      <c r="R104">
        <v>8.055619E-2</v>
      </c>
      <c r="S104">
        <v>1.127739E-3</v>
      </c>
      <c r="T104">
        <v>178499.6</v>
      </c>
    </row>
    <row r="105" spans="1:20" x14ac:dyDescent="0.2">
      <c r="A105" t="s">
        <v>63</v>
      </c>
      <c r="O105">
        <v>4</v>
      </c>
      <c r="P105">
        <v>8.2565850000000001E-4</v>
      </c>
      <c r="Q105">
        <v>7.0412100000000004</v>
      </c>
      <c r="R105">
        <v>7.7654979999999998E-2</v>
      </c>
      <c r="S105">
        <v>1.153517E-3</v>
      </c>
      <c r="T105">
        <v>179085.7</v>
      </c>
    </row>
    <row r="106" spans="1:20" x14ac:dyDescent="0.2">
      <c r="A106" t="s">
        <v>64</v>
      </c>
      <c r="O106">
        <v>1</v>
      </c>
      <c r="P106">
        <v>2.315204</v>
      </c>
      <c r="Q106">
        <v>0.28581240000000002</v>
      </c>
      <c r="R106">
        <v>1.082902</v>
      </c>
      <c r="S106">
        <v>1.851521</v>
      </c>
      <c r="T106">
        <v>0.45837810000000001</v>
      </c>
    </row>
    <row r="107" spans="1:20" x14ac:dyDescent="0.2">
      <c r="A107" t="s">
        <v>65</v>
      </c>
      <c r="O107">
        <v>2</v>
      </c>
      <c r="P107">
        <v>3.9266719999999999</v>
      </c>
      <c r="Q107">
        <v>7.7194700000000005E-2</v>
      </c>
      <c r="R107">
        <v>0.83508400000000005</v>
      </c>
      <c r="S107">
        <v>2.253314</v>
      </c>
      <c r="T107">
        <v>0.14732000000000001</v>
      </c>
    </row>
    <row r="108" spans="1:20" x14ac:dyDescent="0.2">
      <c r="A108" t="s">
        <v>66</v>
      </c>
      <c r="O108">
        <v>3</v>
      </c>
      <c r="P108">
        <v>0.79211540000000003</v>
      </c>
      <c r="Q108">
        <v>0.29407</v>
      </c>
      <c r="R108">
        <v>0.39867150000000001</v>
      </c>
      <c r="S108">
        <v>3.2922199999999999</v>
      </c>
      <c r="T108">
        <v>0.1062575</v>
      </c>
    </row>
    <row r="109" spans="1:20" x14ac:dyDescent="0.2">
      <c r="A109" t="s">
        <v>67</v>
      </c>
      <c r="O109">
        <v>4</v>
      </c>
      <c r="P109">
        <v>3.3037369999999999</v>
      </c>
      <c r="Q109">
        <v>0.1058772</v>
      </c>
      <c r="R109">
        <v>0.6380768</v>
      </c>
      <c r="S109">
        <v>1.547356</v>
      </c>
      <c r="T109">
        <v>0.22008510000000001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328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225</v>
      </c>
    </row>
    <row r="128" spans="1:15" x14ac:dyDescent="0.2">
      <c r="A128" t="s">
        <v>283</v>
      </c>
    </row>
    <row r="129" spans="1:4" x14ac:dyDescent="0.2">
      <c r="A129" t="s">
        <v>219</v>
      </c>
    </row>
    <row r="130" spans="1:4" x14ac:dyDescent="0.2">
      <c r="A130" t="s">
        <v>226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327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327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4.4080000000000004</v>
      </c>
    </row>
    <row r="151" spans="1:5" x14ac:dyDescent="0.2">
      <c r="A151" t="s">
        <v>98</v>
      </c>
      <c r="B151" s="3">
        <v>2.819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327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327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1.5E-9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94"/>
  <sheetViews>
    <sheetView topLeftCell="A3" workbookViewId="0">
      <selection activeCell="V25" sqref="V25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461</v>
      </c>
    </row>
    <row r="2" spans="1:17" x14ac:dyDescent="0.2">
      <c r="O2" t="s">
        <v>138</v>
      </c>
    </row>
    <row r="3" spans="1:17" x14ac:dyDescent="0.2">
      <c r="A3" t="s">
        <v>1</v>
      </c>
      <c r="B3" t="s">
        <v>462</v>
      </c>
      <c r="O3" t="s">
        <v>139</v>
      </c>
    </row>
    <row r="4" spans="1:17" x14ac:dyDescent="0.2">
      <c r="A4" t="s">
        <v>2</v>
      </c>
      <c r="O4" t="s">
        <v>305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0.57013888888888886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462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117.26300000000001</v>
      </c>
      <c r="C17" s="3">
        <v>193.3</v>
      </c>
      <c r="D17" s="3">
        <v>1146190</v>
      </c>
      <c r="E17" s="3">
        <v>194.9</v>
      </c>
      <c r="F17" s="3">
        <v>166960</v>
      </c>
      <c r="G17" s="3">
        <v>197.5</v>
      </c>
      <c r="H17" s="3">
        <v>12772.4</v>
      </c>
      <c r="I17" s="3">
        <v>199.6</v>
      </c>
      <c r="J17" s="3">
        <v>172.32599999999999</v>
      </c>
      <c r="O17" t="s">
        <v>150</v>
      </c>
    </row>
    <row r="18" spans="1:16" x14ac:dyDescent="0.2">
      <c r="A18" s="3">
        <v>201.8</v>
      </c>
      <c r="B18" s="3">
        <v>156.011</v>
      </c>
      <c r="C18" s="3">
        <v>203.6</v>
      </c>
      <c r="D18" s="3">
        <v>1158490</v>
      </c>
      <c r="E18" s="3">
        <v>205.3</v>
      </c>
      <c r="F18" s="3">
        <v>169852</v>
      </c>
      <c r="G18" s="3">
        <v>207.4</v>
      </c>
      <c r="H18" s="3">
        <v>12795.7</v>
      </c>
      <c r="I18" s="3">
        <v>209.6</v>
      </c>
      <c r="J18" s="3">
        <v>180.48400000000001</v>
      </c>
    </row>
    <row r="19" spans="1:16" x14ac:dyDescent="0.2">
      <c r="A19" s="3">
        <v>211.7</v>
      </c>
      <c r="B19" s="3">
        <v>129.499</v>
      </c>
      <c r="C19" s="3">
        <v>213.6</v>
      </c>
      <c r="D19" s="3">
        <v>1163300</v>
      </c>
      <c r="E19" s="3">
        <v>215.2</v>
      </c>
      <c r="F19" s="3">
        <v>169851</v>
      </c>
      <c r="G19" s="3">
        <v>217.4</v>
      </c>
      <c r="H19" s="3">
        <v>12770.9</v>
      </c>
      <c r="I19" s="3">
        <v>219.5</v>
      </c>
      <c r="J19" s="3">
        <v>185.58199999999999</v>
      </c>
      <c r="O19" t="s">
        <v>151</v>
      </c>
      <c r="P19" t="s">
        <v>152</v>
      </c>
    </row>
    <row r="20" spans="1:16" x14ac:dyDescent="0.2">
      <c r="A20" s="3">
        <v>221.7</v>
      </c>
      <c r="B20" s="3">
        <v>136.637</v>
      </c>
      <c r="C20" s="3">
        <v>223.5</v>
      </c>
      <c r="D20" s="3">
        <v>1168880</v>
      </c>
      <c r="E20" s="3">
        <v>225.2</v>
      </c>
      <c r="F20" s="3">
        <v>170931</v>
      </c>
      <c r="G20" s="3">
        <v>227.3</v>
      </c>
      <c r="H20" s="3">
        <v>12800.3</v>
      </c>
      <c r="I20" s="3">
        <v>229.4</v>
      </c>
      <c r="J20" s="3">
        <v>216.173</v>
      </c>
      <c r="O20" t="s">
        <v>153</v>
      </c>
    </row>
    <row r="21" spans="1:16" x14ac:dyDescent="0.2">
      <c r="A21" s="3">
        <v>231.6</v>
      </c>
      <c r="B21" s="3">
        <v>132.55799999999999</v>
      </c>
      <c r="C21" s="3">
        <v>233.5</v>
      </c>
      <c r="D21" s="3">
        <v>1165100</v>
      </c>
      <c r="E21" s="3">
        <v>235.1</v>
      </c>
      <c r="F21" s="3">
        <v>169900</v>
      </c>
      <c r="G21" s="3">
        <v>237.3</v>
      </c>
      <c r="H21" s="3">
        <v>12794.2</v>
      </c>
      <c r="I21" s="3">
        <v>239.4</v>
      </c>
      <c r="J21" s="3">
        <v>172.32599999999999</v>
      </c>
      <c r="O21" t="s">
        <v>154</v>
      </c>
    </row>
    <row r="22" spans="1:16" x14ac:dyDescent="0.2">
      <c r="A22" s="3">
        <v>252.4</v>
      </c>
      <c r="B22" s="3">
        <v>138.67599999999999</v>
      </c>
      <c r="C22" s="3">
        <v>254.7</v>
      </c>
      <c r="D22" s="3">
        <v>1155340</v>
      </c>
      <c r="E22" s="3">
        <v>256.3</v>
      </c>
      <c r="F22" s="3">
        <v>169412</v>
      </c>
      <c r="G22" s="3">
        <v>258.89999999999998</v>
      </c>
      <c r="H22" s="3">
        <v>12716.1</v>
      </c>
      <c r="I22" s="3">
        <v>261</v>
      </c>
      <c r="J22" s="3">
        <v>208.01499999999999</v>
      </c>
    </row>
    <row r="23" spans="1:16" x14ac:dyDescent="0.2">
      <c r="A23" s="3">
        <v>263.10000000000002</v>
      </c>
      <c r="B23" s="3">
        <v>143.77500000000001</v>
      </c>
      <c r="C23" s="3">
        <v>265</v>
      </c>
      <c r="D23" s="3">
        <v>1162860</v>
      </c>
      <c r="E23" s="3">
        <v>266.60000000000002</v>
      </c>
      <c r="F23" s="3">
        <v>170631</v>
      </c>
      <c r="G23" s="3">
        <v>268.8</v>
      </c>
      <c r="H23" s="3">
        <v>12569.5</v>
      </c>
      <c r="I23" s="3">
        <v>270.89999999999998</v>
      </c>
      <c r="J23" s="3">
        <v>172.32599999999999</v>
      </c>
    </row>
    <row r="24" spans="1:16" x14ac:dyDescent="0.2">
      <c r="A24" s="3">
        <v>273.10000000000002</v>
      </c>
      <c r="B24" s="3">
        <v>127.46</v>
      </c>
      <c r="C24" s="3">
        <v>275</v>
      </c>
      <c r="D24" s="3">
        <v>1160850</v>
      </c>
      <c r="E24" s="3">
        <v>276.60000000000002</v>
      </c>
      <c r="F24" s="3">
        <v>169914</v>
      </c>
      <c r="G24" s="3">
        <v>278.7</v>
      </c>
      <c r="H24" s="3">
        <v>12620.8</v>
      </c>
      <c r="I24" s="3">
        <v>280.89999999999998</v>
      </c>
      <c r="J24" s="3">
        <v>197.81800000000001</v>
      </c>
      <c r="O24" t="s">
        <v>155</v>
      </c>
    </row>
    <row r="25" spans="1:16" x14ac:dyDescent="0.2">
      <c r="A25" s="3">
        <v>283</v>
      </c>
      <c r="B25" s="3">
        <v>122.361</v>
      </c>
      <c r="C25" s="3">
        <v>284.89999999999998</v>
      </c>
      <c r="D25" s="3">
        <v>1161280</v>
      </c>
      <c r="E25" s="3">
        <v>286.5</v>
      </c>
      <c r="F25" s="3">
        <v>170026</v>
      </c>
      <c r="G25" s="3">
        <v>288.7</v>
      </c>
      <c r="H25" s="3">
        <v>12631.9</v>
      </c>
      <c r="I25" s="3">
        <v>290.8</v>
      </c>
      <c r="J25" s="3">
        <v>189.661</v>
      </c>
      <c r="O25" t="s">
        <v>156</v>
      </c>
    </row>
    <row r="26" spans="1:16" x14ac:dyDescent="0.2">
      <c r="A26" s="3">
        <v>293</v>
      </c>
      <c r="B26" s="3">
        <v>130.51900000000001</v>
      </c>
      <c r="C26" s="3">
        <v>294.8</v>
      </c>
      <c r="D26" s="3">
        <v>1163240</v>
      </c>
      <c r="E26" s="3">
        <v>296.5</v>
      </c>
      <c r="F26" s="3">
        <v>169406</v>
      </c>
      <c r="G26" s="3">
        <v>298.60000000000002</v>
      </c>
      <c r="H26" s="3">
        <v>12450.4</v>
      </c>
      <c r="I26" s="3">
        <v>300.8</v>
      </c>
      <c r="J26" s="3">
        <v>184.56200000000001</v>
      </c>
      <c r="O26" t="s">
        <v>157</v>
      </c>
    </row>
    <row r="27" spans="1:16" x14ac:dyDescent="0.2">
      <c r="A27" s="3">
        <v>313.89999999999998</v>
      </c>
      <c r="B27" s="3">
        <v>152.952</v>
      </c>
      <c r="C27" s="3">
        <v>316.2</v>
      </c>
      <c r="D27" s="3">
        <v>1155540</v>
      </c>
      <c r="E27" s="3">
        <v>317.8</v>
      </c>
      <c r="F27" s="3">
        <v>168176</v>
      </c>
      <c r="G27" s="3">
        <v>320.39999999999998</v>
      </c>
      <c r="H27" s="3">
        <v>12416.4</v>
      </c>
      <c r="I27" s="3">
        <v>322.5</v>
      </c>
      <c r="J27" s="3">
        <v>202.917</v>
      </c>
      <c r="O27" t="s">
        <v>248</v>
      </c>
    </row>
    <row r="28" spans="1:16" x14ac:dyDescent="0.2">
      <c r="A28" s="3">
        <v>324.60000000000002</v>
      </c>
      <c r="B28" s="3">
        <v>118.283</v>
      </c>
      <c r="C28" s="3">
        <v>326.5</v>
      </c>
      <c r="D28" s="3">
        <v>1156980</v>
      </c>
      <c r="E28" s="3">
        <v>328.1</v>
      </c>
      <c r="F28" s="3">
        <v>168853</v>
      </c>
      <c r="G28" s="3">
        <v>330.3</v>
      </c>
      <c r="H28" s="3">
        <v>12599.5</v>
      </c>
      <c r="I28" s="3">
        <v>332.4</v>
      </c>
      <c r="J28" s="3">
        <v>188.64099999999999</v>
      </c>
      <c r="O28" t="s">
        <v>158</v>
      </c>
    </row>
    <row r="29" spans="1:16" x14ac:dyDescent="0.2">
      <c r="A29" s="3">
        <v>334.6</v>
      </c>
      <c r="B29" s="3">
        <v>127.46</v>
      </c>
      <c r="C29" s="3">
        <v>336.5</v>
      </c>
      <c r="D29" s="3">
        <v>1158660</v>
      </c>
      <c r="E29" s="3">
        <v>338.1</v>
      </c>
      <c r="F29" s="3">
        <v>169063</v>
      </c>
      <c r="G29" s="3">
        <v>340.2</v>
      </c>
      <c r="H29" s="3">
        <v>12323.6</v>
      </c>
      <c r="I29" s="3">
        <v>342.4</v>
      </c>
      <c r="J29" s="3">
        <v>184.56200000000001</v>
      </c>
    </row>
    <row r="30" spans="1:16" x14ac:dyDescent="0.2">
      <c r="A30" s="3">
        <v>344.5</v>
      </c>
      <c r="B30" s="3">
        <v>140.71600000000001</v>
      </c>
      <c r="C30" s="3">
        <v>346.4</v>
      </c>
      <c r="D30" s="3">
        <v>1158390</v>
      </c>
      <c r="E30" s="3">
        <v>348</v>
      </c>
      <c r="F30" s="3">
        <v>170257</v>
      </c>
      <c r="G30" s="3">
        <v>350.2</v>
      </c>
      <c r="H30" s="3">
        <v>12356.5</v>
      </c>
      <c r="I30" s="3">
        <v>352.3</v>
      </c>
      <c r="J30" s="3">
        <v>190.68</v>
      </c>
      <c r="O30" t="s">
        <v>159</v>
      </c>
    </row>
    <row r="31" spans="1:16" x14ac:dyDescent="0.2">
      <c r="A31" s="3">
        <v>354.5</v>
      </c>
      <c r="B31" s="3">
        <v>139.696</v>
      </c>
      <c r="C31" s="3">
        <v>356.3</v>
      </c>
      <c r="D31" s="3">
        <v>1163400</v>
      </c>
      <c r="E31" s="3">
        <v>358</v>
      </c>
      <c r="F31" s="3">
        <v>169278</v>
      </c>
      <c r="G31" s="3">
        <v>360.1</v>
      </c>
      <c r="H31" s="3">
        <v>12407.3</v>
      </c>
      <c r="I31" s="3">
        <v>362.3</v>
      </c>
      <c r="J31" s="3">
        <v>187.62100000000001</v>
      </c>
      <c r="O31" t="s">
        <v>160</v>
      </c>
    </row>
    <row r="32" spans="1:16" x14ac:dyDescent="0.2">
      <c r="A32" s="3">
        <v>375.5</v>
      </c>
      <c r="B32" s="3">
        <v>137.65700000000001</v>
      </c>
      <c r="C32" s="3">
        <v>377.7</v>
      </c>
      <c r="D32" s="3">
        <v>1153740</v>
      </c>
      <c r="E32" s="3">
        <v>379.4</v>
      </c>
      <c r="F32" s="3">
        <v>169480</v>
      </c>
      <c r="G32" s="3">
        <v>381.9</v>
      </c>
      <c r="H32" s="3">
        <v>12313.9</v>
      </c>
      <c r="I32" s="3">
        <v>384.1</v>
      </c>
      <c r="J32" s="3">
        <v>195.779</v>
      </c>
      <c r="O32" t="s">
        <v>159</v>
      </c>
    </row>
    <row r="33" spans="1:20" x14ac:dyDescent="0.2">
      <c r="A33" s="3">
        <v>386.2</v>
      </c>
      <c r="B33" s="3">
        <v>138.67599999999999</v>
      </c>
      <c r="C33" s="3">
        <v>388.1</v>
      </c>
      <c r="D33" s="3">
        <v>1162600</v>
      </c>
      <c r="E33" s="3">
        <v>389.7</v>
      </c>
      <c r="F33" s="3">
        <v>170155</v>
      </c>
      <c r="G33" s="3">
        <v>391.9</v>
      </c>
      <c r="H33" s="3">
        <v>12044.1</v>
      </c>
      <c r="I33" s="3">
        <v>394</v>
      </c>
      <c r="J33" s="3">
        <v>187.62100000000001</v>
      </c>
    </row>
    <row r="34" spans="1:20" x14ac:dyDescent="0.2">
      <c r="A34" s="3">
        <v>396.2</v>
      </c>
      <c r="B34" s="3">
        <v>145.81399999999999</v>
      </c>
      <c r="C34" s="3">
        <v>398</v>
      </c>
      <c r="D34" s="3">
        <v>1160850</v>
      </c>
      <c r="E34" s="3">
        <v>399.7</v>
      </c>
      <c r="F34" s="3">
        <v>169922</v>
      </c>
      <c r="G34" s="3">
        <v>401.8</v>
      </c>
      <c r="H34" s="3">
        <v>12323.1</v>
      </c>
      <c r="I34" s="3">
        <v>403.9</v>
      </c>
      <c r="J34" s="3">
        <v>195.779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127.46</v>
      </c>
      <c r="C35" s="3">
        <v>408</v>
      </c>
      <c r="D35" s="3">
        <v>1158550</v>
      </c>
      <c r="E35" s="3">
        <v>409.6</v>
      </c>
      <c r="F35" s="3">
        <v>170020</v>
      </c>
      <c r="G35" s="3">
        <v>411.8</v>
      </c>
      <c r="H35" s="3">
        <v>12239.4</v>
      </c>
      <c r="I35" s="3">
        <v>413.9</v>
      </c>
      <c r="J35" s="3">
        <v>209.035</v>
      </c>
      <c r="O35" t="s">
        <v>167</v>
      </c>
      <c r="P35">
        <v>7.9257410000000003E-4</v>
      </c>
      <c r="Q35">
        <v>6.8461049999999997</v>
      </c>
      <c r="R35">
        <v>7.5442789999999996E-2</v>
      </c>
      <c r="S35">
        <v>1.0932629999999999E-3</v>
      </c>
      <c r="T35">
        <v>169498.6</v>
      </c>
    </row>
    <row r="36" spans="1:20" x14ac:dyDescent="0.2">
      <c r="A36" s="3">
        <v>416.1</v>
      </c>
      <c r="B36" s="3">
        <v>124.401</v>
      </c>
      <c r="C36" s="3">
        <v>417.9</v>
      </c>
      <c r="D36" s="3">
        <v>1165410</v>
      </c>
      <c r="E36" s="3">
        <v>419.6</v>
      </c>
      <c r="F36" s="3">
        <v>170085</v>
      </c>
      <c r="G36" s="3">
        <v>421.7</v>
      </c>
      <c r="H36" s="3">
        <v>12135.9</v>
      </c>
      <c r="I36" s="3">
        <v>423.8</v>
      </c>
      <c r="J36" s="3">
        <v>200.87700000000001</v>
      </c>
      <c r="O36" t="s">
        <v>168</v>
      </c>
      <c r="P36">
        <v>7.9229749999999995E-5</v>
      </c>
      <c r="Q36">
        <v>1.740589E-2</v>
      </c>
      <c r="R36">
        <v>6.1710219999999997E-4</v>
      </c>
      <c r="S36">
        <v>1.0037239999999999E-4</v>
      </c>
      <c r="T36">
        <v>1492.3240000000001</v>
      </c>
    </row>
    <row r="37" spans="1:20" x14ac:dyDescent="0.2">
      <c r="O37" t="s">
        <v>169</v>
      </c>
      <c r="P37">
        <v>4.4705750000000002</v>
      </c>
      <c r="Q37">
        <v>0.11370189999999999</v>
      </c>
      <c r="R37">
        <v>0.36580889999999999</v>
      </c>
      <c r="S37">
        <v>4.1058649999999997</v>
      </c>
      <c r="T37">
        <v>0.39374229999999999</v>
      </c>
    </row>
    <row r="38" spans="1:20" x14ac:dyDescent="0.2">
      <c r="A38" t="s">
        <v>17</v>
      </c>
      <c r="O38" t="s">
        <v>170</v>
      </c>
      <c r="P38">
        <v>3.8701279999999998</v>
      </c>
      <c r="Q38">
        <v>0.1169789</v>
      </c>
      <c r="R38">
        <v>0.30017470000000002</v>
      </c>
      <c r="S38">
        <v>3.2957320000000001</v>
      </c>
      <c r="T38">
        <v>0.1093195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7.9289010000000001E-4</v>
      </c>
      <c r="Q40">
        <v>6.846031</v>
      </c>
      <c r="R40">
        <v>7.5438469999999994E-2</v>
      </c>
      <c r="S40">
        <v>1.0936850000000001E-3</v>
      </c>
      <c r="T40">
        <v>847492.9</v>
      </c>
    </row>
    <row r="42" spans="1:20" x14ac:dyDescent="0.2">
      <c r="A42" t="s">
        <v>19</v>
      </c>
      <c r="B42" t="s">
        <v>462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7.8028739999999998E-4</v>
      </c>
      <c r="Q43">
        <v>6.8326729999999998</v>
      </c>
      <c r="R43">
        <v>7.4158169999999995E-2</v>
      </c>
      <c r="S43">
        <v>1.1213939999999999E-3</v>
      </c>
      <c r="T43">
        <v>169877.9</v>
      </c>
    </row>
    <row r="44" spans="1:20" x14ac:dyDescent="0.2">
      <c r="A44" t="s">
        <v>21</v>
      </c>
      <c r="D44" t="s">
        <v>13</v>
      </c>
      <c r="O44" t="s">
        <v>168</v>
      </c>
      <c r="P44">
        <v>5.0075460000000003E-5</v>
      </c>
      <c r="Q44">
        <v>2.0221909999999999E-2</v>
      </c>
      <c r="R44">
        <v>6.1851600000000005E-4</v>
      </c>
      <c r="S44">
        <v>8.1620389999999995E-5</v>
      </c>
      <c r="T44">
        <v>507.2466</v>
      </c>
    </row>
    <row r="45" spans="1:20" x14ac:dyDescent="0.2">
      <c r="A45" t="s">
        <v>22</v>
      </c>
      <c r="C45">
        <v>-3</v>
      </c>
      <c r="O45" t="s">
        <v>169</v>
      </c>
      <c r="P45">
        <v>2.8700230000000002</v>
      </c>
      <c r="Q45">
        <v>0.1323569</v>
      </c>
      <c r="R45">
        <v>0.37299840000000001</v>
      </c>
      <c r="S45">
        <v>3.2550319999999999</v>
      </c>
      <c r="T45">
        <v>0.13353570000000001</v>
      </c>
    </row>
    <row r="46" spans="1:20" x14ac:dyDescent="0.2">
      <c r="A46" t="s">
        <v>20</v>
      </c>
      <c r="D46">
        <v>6</v>
      </c>
      <c r="O46" t="s">
        <v>170</v>
      </c>
      <c r="P46">
        <v>3.8968050000000001</v>
      </c>
      <c r="Q46">
        <v>0.1168635</v>
      </c>
      <c r="R46">
        <v>0.30207729999999999</v>
      </c>
      <c r="S46">
        <v>3.2513700000000001</v>
      </c>
      <c r="T46">
        <v>0.1091983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7.8031529999999995E-4</v>
      </c>
      <c r="Q48">
        <v>6.8326460000000004</v>
      </c>
      <c r="R48">
        <v>7.4157630000000002E-2</v>
      </c>
      <c r="S48">
        <v>1.1212559999999999E-3</v>
      </c>
      <c r="T48">
        <v>849389.4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-3</v>
      </c>
      <c r="O51" t="s">
        <v>167</v>
      </c>
      <c r="P51">
        <v>8.0312799999999996E-4</v>
      </c>
      <c r="Q51">
        <v>6.8505929999999999</v>
      </c>
      <c r="R51">
        <v>7.3442389999999996E-2</v>
      </c>
      <c r="S51">
        <v>1.1287529999999999E-3</v>
      </c>
      <c r="T51">
        <v>169125.4</v>
      </c>
    </row>
    <row r="52" spans="1:20" x14ac:dyDescent="0.2">
      <c r="A52" t="s">
        <v>20</v>
      </c>
      <c r="D52">
        <v>16</v>
      </c>
      <c r="O52" t="s">
        <v>168</v>
      </c>
      <c r="P52">
        <v>7.9526320000000006E-5</v>
      </c>
      <c r="Q52">
        <v>2.7884809999999999E-2</v>
      </c>
      <c r="R52">
        <v>8.0724210000000004E-4</v>
      </c>
      <c r="S52">
        <v>4.4882990000000003E-5</v>
      </c>
      <c r="T52">
        <v>755.83529999999996</v>
      </c>
    </row>
    <row r="53" spans="1:20" x14ac:dyDescent="0.2">
      <c r="A53" t="s">
        <v>21</v>
      </c>
      <c r="D53" t="s">
        <v>13</v>
      </c>
      <c r="O53" t="s">
        <v>169</v>
      </c>
      <c r="P53">
        <v>4.4283409999999996</v>
      </c>
      <c r="Q53">
        <v>0.1820349</v>
      </c>
      <c r="R53">
        <v>0.49155480000000001</v>
      </c>
      <c r="S53">
        <v>1.7782709999999999</v>
      </c>
      <c r="T53">
        <v>0.1998635</v>
      </c>
    </row>
    <row r="54" spans="1:20" x14ac:dyDescent="0.2">
      <c r="A54" t="s">
        <v>22</v>
      </c>
      <c r="C54">
        <v>-3</v>
      </c>
      <c r="O54" t="s">
        <v>170</v>
      </c>
      <c r="P54">
        <v>3.8497560000000002</v>
      </c>
      <c r="Q54">
        <v>0.11710230000000001</v>
      </c>
      <c r="R54">
        <v>0.30403039999999998</v>
      </c>
      <c r="S54">
        <v>3.247906</v>
      </c>
      <c r="T54">
        <v>0.1094392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8.0308059999999995E-4</v>
      </c>
      <c r="Q56">
        <v>6.8505099999999999</v>
      </c>
      <c r="R56">
        <v>7.3440430000000001E-2</v>
      </c>
      <c r="S56">
        <v>1.128656E-3</v>
      </c>
      <c r="T56">
        <v>845626.9</v>
      </c>
    </row>
    <row r="58" spans="1:20" x14ac:dyDescent="0.2">
      <c r="A58" t="s">
        <v>19</v>
      </c>
      <c r="B58" t="s">
        <v>462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7.9328739999999997E-4</v>
      </c>
      <c r="Q59">
        <v>6.8275800000000002</v>
      </c>
      <c r="R59">
        <v>7.1860519999999997E-2</v>
      </c>
      <c r="S59">
        <v>1.164102E-3</v>
      </c>
      <c r="T59">
        <v>169932.3</v>
      </c>
    </row>
    <row r="60" spans="1:20" x14ac:dyDescent="0.2">
      <c r="A60" t="s">
        <v>26</v>
      </c>
      <c r="O60" t="s">
        <v>168</v>
      </c>
      <c r="P60">
        <v>5.1877659999999997E-5</v>
      </c>
      <c r="Q60">
        <v>1.7429130000000001E-2</v>
      </c>
      <c r="R60">
        <v>7.9169920000000005E-4</v>
      </c>
      <c r="S60">
        <v>4.6258009999999997E-5</v>
      </c>
      <c r="T60">
        <v>267.13049999999998</v>
      </c>
    </row>
    <row r="61" spans="1:20" x14ac:dyDescent="0.2">
      <c r="A61" t="s">
        <v>27</v>
      </c>
      <c r="O61" t="s">
        <v>169</v>
      </c>
      <c r="P61">
        <v>2.9245890000000001</v>
      </c>
      <c r="Q61">
        <v>0.1141626</v>
      </c>
      <c r="R61">
        <v>0.49270259999999999</v>
      </c>
      <c r="S61">
        <v>1.7770950000000001</v>
      </c>
      <c r="T61">
        <v>7.0301169999999996E-2</v>
      </c>
    </row>
    <row r="62" spans="1:20" x14ac:dyDescent="0.2">
      <c r="A62" t="s">
        <v>28</v>
      </c>
      <c r="D62">
        <v>5401</v>
      </c>
      <c r="O62" t="s">
        <v>170</v>
      </c>
      <c r="P62">
        <v>3.8642699999999999</v>
      </c>
      <c r="Q62">
        <v>0.11685039999999999</v>
      </c>
      <c r="R62">
        <v>0.30619829999999998</v>
      </c>
      <c r="S62">
        <v>3.190534</v>
      </c>
      <c r="T62">
        <v>0.1091809</v>
      </c>
    </row>
    <row r="63" spans="1:20" x14ac:dyDescent="0.2">
      <c r="A63" t="s">
        <v>29</v>
      </c>
      <c r="D63">
        <v>1777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7.9326669999999996E-4</v>
      </c>
      <c r="Q64">
        <v>6.8275949999999996</v>
      </c>
      <c r="R64">
        <v>7.1859729999999997E-2</v>
      </c>
      <c r="S64">
        <v>1.1641010000000001E-3</v>
      </c>
      <c r="T64">
        <v>849661.4</v>
      </c>
    </row>
    <row r="65" spans="1:20" x14ac:dyDescent="0.2">
      <c r="A65" t="s">
        <v>31</v>
      </c>
    </row>
    <row r="66" spans="1:20" x14ac:dyDescent="0.2">
      <c r="A66" t="s">
        <v>28</v>
      </c>
      <c r="D66">
        <v>4800</v>
      </c>
    </row>
    <row r="67" spans="1:20" x14ac:dyDescent="0.2">
      <c r="A67" t="s">
        <v>29</v>
      </c>
      <c r="D67">
        <v>1777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7.9231919999999995E-4</v>
      </c>
      <c r="Q72">
        <v>6.8392379999999999</v>
      </c>
      <c r="R72">
        <v>7.3725970000000002E-2</v>
      </c>
      <c r="S72">
        <v>1.126878E-3</v>
      </c>
      <c r="T72">
        <v>169608.5</v>
      </c>
    </row>
    <row r="73" spans="1:20" x14ac:dyDescent="0.2">
      <c r="O73" t="s">
        <v>168</v>
      </c>
      <c r="P73">
        <v>6.1778689999999998E-5</v>
      </c>
      <c r="Q73">
        <v>2.170178E-2</v>
      </c>
      <c r="R73">
        <v>1.4804009999999999E-3</v>
      </c>
      <c r="S73">
        <v>7.1196250000000005E-5</v>
      </c>
      <c r="T73">
        <v>877.26700000000005</v>
      </c>
    </row>
    <row r="74" spans="1:20" x14ac:dyDescent="0.2">
      <c r="A74" t="s">
        <v>34</v>
      </c>
      <c r="C74" t="s">
        <v>8</v>
      </c>
      <c r="O74" t="s">
        <v>169</v>
      </c>
      <c r="P74">
        <v>1.743506</v>
      </c>
      <c r="Q74">
        <v>7.0953329999999995E-2</v>
      </c>
      <c r="R74">
        <v>0.4489976</v>
      </c>
      <c r="S74">
        <v>1.41275</v>
      </c>
      <c r="T74">
        <v>0.1156563</v>
      </c>
    </row>
    <row r="75" spans="1:20" x14ac:dyDescent="0.2">
      <c r="A75" t="s">
        <v>35</v>
      </c>
      <c r="C75" s="1">
        <v>44838</v>
      </c>
      <c r="O75" t="s">
        <v>170</v>
      </c>
      <c r="P75">
        <v>1.9350639999999999</v>
      </c>
      <c r="Q75">
        <v>5.8474320000000003E-2</v>
      </c>
      <c r="R75">
        <v>0.15154500000000001</v>
      </c>
      <c r="S75">
        <v>1.6228689999999999</v>
      </c>
      <c r="T75">
        <v>5.4642169999999997E-2</v>
      </c>
    </row>
    <row r="76" spans="1:20" x14ac:dyDescent="0.2">
      <c r="A76" t="s">
        <v>36</v>
      </c>
      <c r="C76" s="2">
        <v>0.57013888888888886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7.9237610000000005E-4</v>
      </c>
      <c r="Q77">
        <v>6.8391780000000004</v>
      </c>
      <c r="R77">
        <v>7.3723269999999994E-2</v>
      </c>
      <c r="S77">
        <v>1.1269439999999999E-3</v>
      </c>
      <c r="T77">
        <v>3392171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462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436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7.9231919999999995E-4</v>
      </c>
      <c r="Q84">
        <v>6.8392379999999999</v>
      </c>
      <c r="R84">
        <v>7.3725970000000002E-2</v>
      </c>
      <c r="S84">
        <v>1.126878E-3</v>
      </c>
      <c r="T84">
        <v>169608.5</v>
      </c>
    </row>
    <row r="85" spans="1:20" x14ac:dyDescent="0.2">
      <c r="A85" t="s">
        <v>43</v>
      </c>
      <c r="O85" t="s">
        <v>168</v>
      </c>
      <c r="P85">
        <v>9.3558919999999994E-6</v>
      </c>
      <c r="Q85">
        <v>1.087955E-2</v>
      </c>
      <c r="R85">
        <v>1.4938309999999999E-3</v>
      </c>
      <c r="S85">
        <v>2.915024E-5</v>
      </c>
      <c r="T85">
        <v>375.45060000000001</v>
      </c>
    </row>
    <row r="86" spans="1:20" x14ac:dyDescent="0.2">
      <c r="A86" t="s">
        <v>44</v>
      </c>
      <c r="C86">
        <v>1</v>
      </c>
      <c r="O86" t="s">
        <v>169</v>
      </c>
      <c r="P86">
        <v>0.59041180000000004</v>
      </c>
      <c r="Q86">
        <v>7.9537759999999999E-2</v>
      </c>
      <c r="R86">
        <v>1.0130969999999999</v>
      </c>
      <c r="S86">
        <v>1.293407</v>
      </c>
      <c r="T86">
        <v>0.1106815</v>
      </c>
    </row>
    <row r="87" spans="1:20" x14ac:dyDescent="0.2">
      <c r="A87" t="s">
        <v>45</v>
      </c>
      <c r="B87" t="s">
        <v>46</v>
      </c>
      <c r="O87" t="s">
        <v>170</v>
      </c>
      <c r="P87">
        <v>1.9350639999999999</v>
      </c>
      <c r="Q87">
        <v>5.8474320000000003E-2</v>
      </c>
      <c r="R87">
        <v>0.15154500000000001</v>
      </c>
      <c r="S87">
        <v>1.6228689999999999</v>
      </c>
      <c r="T87">
        <v>5.4642169999999997E-2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7.9237610000000005E-4</v>
      </c>
      <c r="Q89">
        <v>6.8391780000000004</v>
      </c>
      <c r="R89">
        <v>7.3723269999999994E-2</v>
      </c>
      <c r="S89">
        <v>1.1269439999999999E-3</v>
      </c>
      <c r="T89">
        <v>3392171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463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7.9257410000000003E-4</v>
      </c>
      <c r="Q102">
        <v>6.8461049999999997</v>
      </c>
      <c r="R102">
        <v>7.5442789999999996E-2</v>
      </c>
      <c r="S102">
        <v>1.0932629999999999E-3</v>
      </c>
      <c r="T102">
        <v>169498.6</v>
      </c>
    </row>
    <row r="103" spans="1:20" x14ac:dyDescent="0.2">
      <c r="A103" t="s">
        <v>62</v>
      </c>
      <c r="C103" t="s">
        <v>42</v>
      </c>
      <c r="O103">
        <v>2</v>
      </c>
      <c r="P103">
        <v>7.8028739999999998E-4</v>
      </c>
      <c r="Q103">
        <v>6.8326729999999998</v>
      </c>
      <c r="R103">
        <v>7.4158169999999995E-2</v>
      </c>
      <c r="S103">
        <v>1.1213939999999999E-3</v>
      </c>
      <c r="T103">
        <v>169877.9</v>
      </c>
    </row>
    <row r="104" spans="1:20" x14ac:dyDescent="0.2">
      <c r="A104" t="s">
        <v>58</v>
      </c>
      <c r="O104">
        <v>3</v>
      </c>
      <c r="P104">
        <v>8.0312799999999996E-4</v>
      </c>
      <c r="Q104">
        <v>6.8505929999999999</v>
      </c>
      <c r="R104">
        <v>7.3442389999999996E-2</v>
      </c>
      <c r="S104">
        <v>1.1287529999999999E-3</v>
      </c>
      <c r="T104">
        <v>169125.4</v>
      </c>
    </row>
    <row r="105" spans="1:20" x14ac:dyDescent="0.2">
      <c r="A105" t="s">
        <v>63</v>
      </c>
      <c r="O105">
        <v>4</v>
      </c>
      <c r="P105">
        <v>7.9328739999999997E-4</v>
      </c>
      <c r="Q105">
        <v>6.8275800000000002</v>
      </c>
      <c r="R105">
        <v>7.1860519999999997E-2</v>
      </c>
      <c r="S105">
        <v>1.164102E-3</v>
      </c>
      <c r="T105">
        <v>169932.3</v>
      </c>
    </row>
    <row r="106" spans="1:20" x14ac:dyDescent="0.2">
      <c r="A106" t="s">
        <v>64</v>
      </c>
      <c r="O106">
        <v>1</v>
      </c>
      <c r="P106">
        <v>4.4705750000000002</v>
      </c>
      <c r="Q106">
        <v>0.11370189999999999</v>
      </c>
      <c r="R106">
        <v>0.36580889999999999</v>
      </c>
      <c r="S106">
        <v>4.1058649999999997</v>
      </c>
      <c r="T106">
        <v>0.39374229999999999</v>
      </c>
    </row>
    <row r="107" spans="1:20" x14ac:dyDescent="0.2">
      <c r="A107" t="s">
        <v>65</v>
      </c>
      <c r="O107">
        <v>2</v>
      </c>
      <c r="P107">
        <v>2.8700230000000002</v>
      </c>
      <c r="Q107">
        <v>0.1323569</v>
      </c>
      <c r="R107">
        <v>0.37299840000000001</v>
      </c>
      <c r="S107">
        <v>3.2550319999999999</v>
      </c>
      <c r="T107">
        <v>0.13353570000000001</v>
      </c>
    </row>
    <row r="108" spans="1:20" x14ac:dyDescent="0.2">
      <c r="A108" t="s">
        <v>66</v>
      </c>
      <c r="O108">
        <v>3</v>
      </c>
      <c r="P108">
        <v>4.4283409999999996</v>
      </c>
      <c r="Q108">
        <v>0.1820349</v>
      </c>
      <c r="R108">
        <v>0.49155480000000001</v>
      </c>
      <c r="S108">
        <v>1.7782709999999999</v>
      </c>
      <c r="T108">
        <v>0.1998635</v>
      </c>
    </row>
    <row r="109" spans="1:20" x14ac:dyDescent="0.2">
      <c r="A109" t="s">
        <v>67</v>
      </c>
      <c r="O109">
        <v>4</v>
      </c>
      <c r="P109">
        <v>2.9245890000000001</v>
      </c>
      <c r="Q109">
        <v>0.1141626</v>
      </c>
      <c r="R109">
        <v>0.49270259999999999</v>
      </c>
      <c r="S109">
        <v>1.7770950000000001</v>
      </c>
      <c r="T109">
        <v>7.0301169999999996E-2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464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303</v>
      </c>
    </row>
    <row r="128" spans="1:15" x14ac:dyDescent="0.2">
      <c r="A128" t="s">
        <v>304</v>
      </c>
    </row>
    <row r="129" spans="1:4" x14ac:dyDescent="0.2">
      <c r="A129" t="s">
        <v>219</v>
      </c>
    </row>
    <row r="130" spans="1:4" x14ac:dyDescent="0.2">
      <c r="A130" t="s">
        <v>220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462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462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4.6580000000000004</v>
      </c>
    </row>
    <row r="151" spans="1:5" x14ac:dyDescent="0.2">
      <c r="A151" t="s">
        <v>98</v>
      </c>
      <c r="B151" s="3">
        <v>3.0609999999999999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462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462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1.3999999999999999E-9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194"/>
  <sheetViews>
    <sheetView tabSelected="1" topLeftCell="A53" workbookViewId="0">
      <selection activeCell="P82" sqref="P8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300</v>
      </c>
    </row>
    <row r="2" spans="1:17" x14ac:dyDescent="0.2">
      <c r="O2" t="s">
        <v>138</v>
      </c>
    </row>
    <row r="3" spans="1:17" x14ac:dyDescent="0.2">
      <c r="A3" t="s">
        <v>1</v>
      </c>
      <c r="B3" t="s">
        <v>298</v>
      </c>
      <c r="O3" t="s">
        <v>139</v>
      </c>
    </row>
    <row r="4" spans="1:17" x14ac:dyDescent="0.2">
      <c r="A4" t="s">
        <v>2</v>
      </c>
      <c r="O4" t="s">
        <v>349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0.66736111111111107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298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159.07</v>
      </c>
      <c r="C17" s="3">
        <v>193</v>
      </c>
      <c r="D17" s="3">
        <v>1699030</v>
      </c>
      <c r="E17" s="3">
        <v>194.8</v>
      </c>
      <c r="F17" s="3">
        <v>172294</v>
      </c>
      <c r="G17" s="3">
        <v>197.4</v>
      </c>
      <c r="H17" s="3">
        <v>17021.3</v>
      </c>
      <c r="I17" s="3">
        <v>199.5</v>
      </c>
      <c r="J17" s="3">
        <v>222.291</v>
      </c>
      <c r="O17" t="s">
        <v>150</v>
      </c>
    </row>
    <row r="18" spans="1:16" x14ac:dyDescent="0.2">
      <c r="A18" s="3">
        <v>201.7</v>
      </c>
      <c r="B18" s="3">
        <v>183.54300000000001</v>
      </c>
      <c r="C18" s="3">
        <v>203.8</v>
      </c>
      <c r="D18" s="3">
        <v>1674810</v>
      </c>
      <c r="E18" s="3">
        <v>205.6</v>
      </c>
      <c r="F18" s="3">
        <v>170479</v>
      </c>
      <c r="G18" s="3">
        <v>207.7</v>
      </c>
      <c r="H18" s="3">
        <v>16929.400000000001</v>
      </c>
      <c r="I18" s="3">
        <v>209.8</v>
      </c>
      <c r="J18" s="3">
        <v>228.40899999999999</v>
      </c>
    </row>
    <row r="19" spans="1:16" x14ac:dyDescent="0.2">
      <c r="A19" s="3">
        <v>212</v>
      </c>
      <c r="B19" s="3">
        <v>152.952</v>
      </c>
      <c r="C19" s="3">
        <v>214</v>
      </c>
      <c r="D19" s="3">
        <v>1674810</v>
      </c>
      <c r="E19" s="3">
        <v>215.8</v>
      </c>
      <c r="F19" s="3">
        <v>170574</v>
      </c>
      <c r="G19" s="3">
        <v>218</v>
      </c>
      <c r="H19" s="3">
        <v>16799</v>
      </c>
      <c r="I19" s="3">
        <v>220.1</v>
      </c>
      <c r="J19" s="3">
        <v>222.291</v>
      </c>
      <c r="O19" t="s">
        <v>151</v>
      </c>
      <c r="P19" t="s">
        <v>152</v>
      </c>
    </row>
    <row r="20" spans="1:16" x14ac:dyDescent="0.2">
      <c r="A20" s="3">
        <v>222.3</v>
      </c>
      <c r="B20" s="3">
        <v>208.01499999999999</v>
      </c>
      <c r="C20" s="3">
        <v>224.3</v>
      </c>
      <c r="D20" s="3">
        <v>1656970</v>
      </c>
      <c r="E20" s="3">
        <v>226.1</v>
      </c>
      <c r="F20" s="3">
        <v>172024</v>
      </c>
      <c r="G20" s="3">
        <v>228.3</v>
      </c>
      <c r="H20" s="3">
        <v>16915.7</v>
      </c>
      <c r="I20" s="3">
        <v>230.4</v>
      </c>
      <c r="J20" s="3">
        <v>232.488</v>
      </c>
      <c r="O20" t="s">
        <v>153</v>
      </c>
    </row>
    <row r="21" spans="1:16" x14ac:dyDescent="0.2">
      <c r="A21" s="3">
        <v>232.6</v>
      </c>
      <c r="B21" s="3">
        <v>198.83799999999999</v>
      </c>
      <c r="C21" s="3">
        <v>234.6</v>
      </c>
      <c r="D21" s="3">
        <v>1659520</v>
      </c>
      <c r="E21" s="3">
        <v>236.4</v>
      </c>
      <c r="F21" s="3">
        <v>171065</v>
      </c>
      <c r="G21" s="3">
        <v>238.6</v>
      </c>
      <c r="H21" s="3">
        <v>16621</v>
      </c>
      <c r="I21" s="3">
        <v>240.7</v>
      </c>
      <c r="J21" s="3">
        <v>233.50800000000001</v>
      </c>
      <c r="O21" t="s">
        <v>154</v>
      </c>
    </row>
    <row r="22" spans="1:16" x14ac:dyDescent="0.2">
      <c r="A22" s="3">
        <v>253.8</v>
      </c>
      <c r="B22" s="3">
        <v>186.602</v>
      </c>
      <c r="C22" s="3">
        <v>255.8</v>
      </c>
      <c r="D22" s="3">
        <v>1658240</v>
      </c>
      <c r="E22" s="3">
        <v>257.60000000000002</v>
      </c>
      <c r="F22" s="3">
        <v>173182</v>
      </c>
      <c r="G22" s="3">
        <v>260.2</v>
      </c>
      <c r="H22" s="3">
        <v>16399.8</v>
      </c>
      <c r="I22" s="3">
        <v>262.3</v>
      </c>
      <c r="J22" s="3">
        <v>232.488</v>
      </c>
    </row>
    <row r="23" spans="1:16" x14ac:dyDescent="0.2">
      <c r="A23" s="3">
        <v>264.5</v>
      </c>
      <c r="B23" s="3">
        <v>169.267</v>
      </c>
      <c r="C23" s="3">
        <v>266.60000000000002</v>
      </c>
      <c r="D23" s="3">
        <v>1683740</v>
      </c>
      <c r="E23" s="3">
        <v>268.39999999999998</v>
      </c>
      <c r="F23" s="3">
        <v>171108</v>
      </c>
      <c r="G23" s="3">
        <v>270.5</v>
      </c>
      <c r="H23" s="3">
        <v>16388.099999999999</v>
      </c>
      <c r="I23" s="3">
        <v>272.60000000000002</v>
      </c>
      <c r="J23" s="3">
        <v>242.685</v>
      </c>
    </row>
    <row r="24" spans="1:16" x14ac:dyDescent="0.2">
      <c r="A24" s="3">
        <v>274.8</v>
      </c>
      <c r="B24" s="3">
        <v>190.68</v>
      </c>
      <c r="C24" s="3">
        <v>276.89999999999998</v>
      </c>
      <c r="D24" s="3">
        <v>1687560</v>
      </c>
      <c r="E24" s="3">
        <v>278.7</v>
      </c>
      <c r="F24" s="3">
        <v>171717</v>
      </c>
      <c r="G24" s="3">
        <v>280.8</v>
      </c>
      <c r="H24" s="3">
        <v>16423.099999999999</v>
      </c>
      <c r="I24" s="3">
        <v>282.89999999999998</v>
      </c>
      <c r="J24" s="3">
        <v>237.58600000000001</v>
      </c>
      <c r="O24" t="s">
        <v>155</v>
      </c>
    </row>
    <row r="25" spans="1:16" x14ac:dyDescent="0.2">
      <c r="A25" s="3">
        <v>285.10000000000002</v>
      </c>
      <c r="B25" s="3">
        <v>158.05000000000001</v>
      </c>
      <c r="C25" s="3">
        <v>287.2</v>
      </c>
      <c r="D25" s="3">
        <v>1670990</v>
      </c>
      <c r="E25" s="3">
        <v>289</v>
      </c>
      <c r="F25" s="3">
        <v>171808</v>
      </c>
      <c r="G25" s="3">
        <v>291.10000000000002</v>
      </c>
      <c r="H25" s="3">
        <v>16296.8</v>
      </c>
      <c r="I25" s="3">
        <v>293.2</v>
      </c>
      <c r="J25" s="3">
        <v>238.60599999999999</v>
      </c>
      <c r="O25" t="s">
        <v>156</v>
      </c>
    </row>
    <row r="26" spans="1:16" x14ac:dyDescent="0.2">
      <c r="A26" s="3">
        <v>295.39999999999998</v>
      </c>
      <c r="B26" s="3">
        <v>157.03100000000001</v>
      </c>
      <c r="C26" s="3">
        <v>297.39999999999998</v>
      </c>
      <c r="D26" s="3">
        <v>1681190</v>
      </c>
      <c r="E26" s="3">
        <v>299.2</v>
      </c>
      <c r="F26" s="3">
        <v>171260</v>
      </c>
      <c r="G26" s="3">
        <v>301.39999999999998</v>
      </c>
      <c r="H26" s="3">
        <v>16286.1</v>
      </c>
      <c r="I26" s="3">
        <v>303.5</v>
      </c>
      <c r="J26" s="3">
        <v>260.02</v>
      </c>
      <c r="O26" t="s">
        <v>157</v>
      </c>
    </row>
    <row r="27" spans="1:16" x14ac:dyDescent="0.2">
      <c r="A27" s="3">
        <v>316.60000000000002</v>
      </c>
      <c r="B27" s="3">
        <v>193.74</v>
      </c>
      <c r="C27" s="3">
        <v>318.7</v>
      </c>
      <c r="D27" s="3">
        <v>1663340</v>
      </c>
      <c r="E27" s="3">
        <v>320.5</v>
      </c>
      <c r="F27" s="3">
        <v>171814</v>
      </c>
      <c r="G27" s="3">
        <v>323</v>
      </c>
      <c r="H27" s="3">
        <v>15941.1</v>
      </c>
      <c r="I27" s="3">
        <v>325.2</v>
      </c>
      <c r="J27" s="3">
        <v>215.15299999999999</v>
      </c>
      <c r="O27" t="s">
        <v>248</v>
      </c>
    </row>
    <row r="28" spans="1:16" x14ac:dyDescent="0.2">
      <c r="A28" s="3">
        <v>327.3</v>
      </c>
      <c r="B28" s="3">
        <v>156.011</v>
      </c>
      <c r="C28" s="3">
        <v>329.4</v>
      </c>
      <c r="D28" s="3">
        <v>1659520</v>
      </c>
      <c r="E28" s="3">
        <v>331.2</v>
      </c>
      <c r="F28" s="3">
        <v>171896</v>
      </c>
      <c r="G28" s="3">
        <v>333.3</v>
      </c>
      <c r="H28" s="3">
        <v>15938.1</v>
      </c>
      <c r="I28" s="3">
        <v>335.5</v>
      </c>
      <c r="J28" s="3">
        <v>238.60599999999999</v>
      </c>
      <c r="O28" t="s">
        <v>158</v>
      </c>
    </row>
    <row r="29" spans="1:16" x14ac:dyDescent="0.2">
      <c r="A29" s="3">
        <v>337.6</v>
      </c>
      <c r="B29" s="3">
        <v>175.38499999999999</v>
      </c>
      <c r="C29" s="3">
        <v>339.7</v>
      </c>
      <c r="D29" s="3">
        <v>1665890</v>
      </c>
      <c r="E29" s="3">
        <v>341.5</v>
      </c>
      <c r="F29" s="3">
        <v>171984</v>
      </c>
      <c r="G29" s="3">
        <v>343.6</v>
      </c>
      <c r="H29" s="3">
        <v>15847.8</v>
      </c>
      <c r="I29" s="3">
        <v>345.8</v>
      </c>
      <c r="J29" s="3">
        <v>254.92099999999999</v>
      </c>
    </row>
    <row r="30" spans="1:16" x14ac:dyDescent="0.2">
      <c r="A30" s="3">
        <v>347.9</v>
      </c>
      <c r="B30" s="3">
        <v>151.93199999999999</v>
      </c>
      <c r="C30" s="3">
        <v>350</v>
      </c>
      <c r="D30" s="3">
        <v>1660790</v>
      </c>
      <c r="E30" s="3">
        <v>351.8</v>
      </c>
      <c r="F30" s="3">
        <v>172566</v>
      </c>
      <c r="G30" s="3">
        <v>353.9</v>
      </c>
      <c r="H30" s="3">
        <v>15904.1</v>
      </c>
      <c r="I30" s="3">
        <v>356.1</v>
      </c>
      <c r="J30" s="3">
        <v>249.82300000000001</v>
      </c>
      <c r="O30" t="s">
        <v>159</v>
      </c>
    </row>
    <row r="31" spans="1:16" x14ac:dyDescent="0.2">
      <c r="A31" s="3">
        <v>358.2</v>
      </c>
      <c r="B31" s="3">
        <v>172.32599999999999</v>
      </c>
      <c r="C31" s="3">
        <v>360.3</v>
      </c>
      <c r="D31" s="3">
        <v>1650600</v>
      </c>
      <c r="E31" s="3">
        <v>362.1</v>
      </c>
      <c r="F31" s="3">
        <v>172051</v>
      </c>
      <c r="G31" s="3">
        <v>364.2</v>
      </c>
      <c r="H31" s="3">
        <v>15790.5</v>
      </c>
      <c r="I31" s="3">
        <v>366.4</v>
      </c>
      <c r="J31" s="3">
        <v>260.02</v>
      </c>
      <c r="O31" t="s">
        <v>160</v>
      </c>
    </row>
    <row r="32" spans="1:16" x14ac:dyDescent="0.2">
      <c r="A32" s="3">
        <v>379.4</v>
      </c>
      <c r="B32" s="3">
        <v>177.42500000000001</v>
      </c>
      <c r="C32" s="3">
        <v>381.5</v>
      </c>
      <c r="D32" s="3">
        <v>1665890</v>
      </c>
      <c r="E32" s="3">
        <v>383.3</v>
      </c>
      <c r="F32" s="3">
        <v>172942</v>
      </c>
      <c r="G32" s="3">
        <v>385.9</v>
      </c>
      <c r="H32" s="3">
        <v>15560.2</v>
      </c>
      <c r="I32" s="3">
        <v>388</v>
      </c>
      <c r="J32" s="3">
        <v>216.173</v>
      </c>
      <c r="O32" t="s">
        <v>159</v>
      </c>
    </row>
    <row r="33" spans="1:20" x14ac:dyDescent="0.2">
      <c r="A33" s="3">
        <v>390.2</v>
      </c>
      <c r="B33" s="3">
        <v>152.952</v>
      </c>
      <c r="C33" s="3">
        <v>392.2</v>
      </c>
      <c r="D33" s="3">
        <v>1649320</v>
      </c>
      <c r="E33" s="3">
        <v>394</v>
      </c>
      <c r="F33" s="3">
        <v>172323</v>
      </c>
      <c r="G33" s="3">
        <v>396.2</v>
      </c>
      <c r="H33" s="3">
        <v>15638.8</v>
      </c>
      <c r="I33" s="3">
        <v>398.3</v>
      </c>
      <c r="J33" s="3">
        <v>231.46799999999999</v>
      </c>
    </row>
    <row r="34" spans="1:20" x14ac:dyDescent="0.2">
      <c r="A34" s="3">
        <v>400.4</v>
      </c>
      <c r="B34" s="3">
        <v>191.7</v>
      </c>
      <c r="C34" s="3">
        <v>402.5</v>
      </c>
      <c r="D34" s="3">
        <v>1662070</v>
      </c>
      <c r="E34" s="3">
        <v>404.3</v>
      </c>
      <c r="F34" s="3">
        <v>172958</v>
      </c>
      <c r="G34" s="3">
        <v>406.5</v>
      </c>
      <c r="H34" s="3">
        <v>15560.2</v>
      </c>
      <c r="I34" s="3">
        <v>408.6</v>
      </c>
      <c r="J34" s="3">
        <v>237.58600000000001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410.7</v>
      </c>
      <c r="B35" s="3">
        <v>152.952</v>
      </c>
      <c r="C35" s="3">
        <v>412.8</v>
      </c>
      <c r="D35" s="3">
        <v>1654420</v>
      </c>
      <c r="E35" s="3">
        <v>414.6</v>
      </c>
      <c r="F35" s="3">
        <v>172298</v>
      </c>
      <c r="G35" s="3">
        <v>416.7</v>
      </c>
      <c r="H35" s="3">
        <v>15466.8</v>
      </c>
      <c r="I35" s="3">
        <v>418.9</v>
      </c>
      <c r="J35" s="3">
        <v>246.76400000000001</v>
      </c>
      <c r="O35" t="s">
        <v>167</v>
      </c>
      <c r="P35">
        <v>1.053628E-3</v>
      </c>
      <c r="Q35">
        <v>9.767474</v>
      </c>
      <c r="R35">
        <v>9.8415459999999996E-2</v>
      </c>
      <c r="S35">
        <v>1.3299379999999999E-3</v>
      </c>
      <c r="T35">
        <v>171287.3</v>
      </c>
    </row>
    <row r="36" spans="1:20" x14ac:dyDescent="0.2">
      <c r="A36" s="3">
        <v>421</v>
      </c>
      <c r="B36" s="3">
        <v>178.44399999999999</v>
      </c>
      <c r="C36" s="3">
        <v>423.1</v>
      </c>
      <c r="D36" s="3">
        <v>1646770</v>
      </c>
      <c r="E36" s="3">
        <v>424.9</v>
      </c>
      <c r="F36" s="3">
        <v>171985</v>
      </c>
      <c r="G36" s="3">
        <v>427</v>
      </c>
      <c r="H36" s="3">
        <v>15477.5</v>
      </c>
      <c r="I36" s="3">
        <v>429.2</v>
      </c>
      <c r="J36" s="3">
        <v>221.27099999999999</v>
      </c>
      <c r="O36" t="s">
        <v>168</v>
      </c>
      <c r="P36">
        <v>1.3981019999999999E-4</v>
      </c>
      <c r="Q36">
        <v>9.66138E-2</v>
      </c>
      <c r="R36">
        <v>7.9329080000000005E-4</v>
      </c>
      <c r="S36">
        <v>3.1969389999999999E-5</v>
      </c>
      <c r="T36">
        <v>831.96079999999995</v>
      </c>
    </row>
    <row r="37" spans="1:20" x14ac:dyDescent="0.2">
      <c r="O37" t="s">
        <v>169</v>
      </c>
      <c r="P37">
        <v>5.9342610000000002</v>
      </c>
      <c r="Q37">
        <v>0.44235600000000003</v>
      </c>
      <c r="R37">
        <v>0.36048239999999998</v>
      </c>
      <c r="S37">
        <v>1.075024</v>
      </c>
      <c r="T37">
        <v>0.21721650000000001</v>
      </c>
    </row>
    <row r="38" spans="1:20" x14ac:dyDescent="0.2">
      <c r="A38" t="s">
        <v>17</v>
      </c>
      <c r="O38" t="s">
        <v>170</v>
      </c>
      <c r="P38">
        <v>3.3400539999999999</v>
      </c>
      <c r="Q38">
        <v>0.1141448</v>
      </c>
      <c r="R38">
        <v>0.26666250000000002</v>
      </c>
      <c r="S38">
        <v>2.9734379999999998</v>
      </c>
      <c r="T38">
        <v>0.1087513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1.053689E-3</v>
      </c>
      <c r="Q40">
        <v>9.7673880000000004</v>
      </c>
      <c r="R40">
        <v>9.8415260000000004E-2</v>
      </c>
      <c r="S40">
        <v>1.3299130000000001E-3</v>
      </c>
      <c r="T40">
        <v>856436.4</v>
      </c>
    </row>
    <row r="42" spans="1:20" x14ac:dyDescent="0.2">
      <c r="A42" t="s">
        <v>19</v>
      </c>
      <c r="B42" t="s">
        <v>298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1.0028019999999999E-3</v>
      </c>
      <c r="Q43">
        <v>9.7570899999999998</v>
      </c>
      <c r="R43">
        <v>9.5212889999999994E-2</v>
      </c>
      <c r="S43">
        <v>1.410286E-3</v>
      </c>
      <c r="T43">
        <v>171814.8</v>
      </c>
    </row>
    <row r="44" spans="1:20" x14ac:dyDescent="0.2">
      <c r="A44" t="s">
        <v>21</v>
      </c>
      <c r="D44" t="s">
        <v>13</v>
      </c>
      <c r="O44" t="s">
        <v>168</v>
      </c>
      <c r="P44">
        <v>8.8870799999999996E-5</v>
      </c>
      <c r="Q44">
        <v>0.1112267</v>
      </c>
      <c r="R44">
        <v>4.766827E-4</v>
      </c>
      <c r="S44">
        <v>6.6148629999999994E-5</v>
      </c>
      <c r="T44">
        <v>819.51419999999996</v>
      </c>
    </row>
    <row r="45" spans="1:20" x14ac:dyDescent="0.2">
      <c r="A45" t="s">
        <v>22</v>
      </c>
      <c r="C45">
        <v>-7</v>
      </c>
      <c r="O45" t="s">
        <v>169</v>
      </c>
      <c r="P45">
        <v>3.9633189999999998</v>
      </c>
      <c r="Q45">
        <v>0.50980449999999999</v>
      </c>
      <c r="R45">
        <v>0.22389719999999999</v>
      </c>
      <c r="S45">
        <v>2.097629</v>
      </c>
      <c r="T45">
        <v>0.21330979999999999</v>
      </c>
    </row>
    <row r="46" spans="1:20" x14ac:dyDescent="0.2">
      <c r="A46" t="s">
        <v>20</v>
      </c>
      <c r="D46">
        <v>6</v>
      </c>
      <c r="O46" t="s">
        <v>170</v>
      </c>
      <c r="P46">
        <v>3.418107</v>
      </c>
      <c r="Q46">
        <v>0.11397640000000001</v>
      </c>
      <c r="R46">
        <v>0.26996179999999997</v>
      </c>
      <c r="S46">
        <v>2.8833319999999998</v>
      </c>
      <c r="T46">
        <v>0.1085854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-7</v>
      </c>
      <c r="O48" t="s">
        <v>172</v>
      </c>
      <c r="P48">
        <v>1.002976E-3</v>
      </c>
      <c r="Q48">
        <v>9.7566860000000002</v>
      </c>
      <c r="R48">
        <v>9.521164E-2</v>
      </c>
      <c r="S48">
        <v>1.410105E-3</v>
      </c>
      <c r="T48">
        <v>859074.2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9.8740109999999998E-4</v>
      </c>
      <c r="Q51">
        <v>9.6478640000000002</v>
      </c>
      <c r="R51">
        <v>9.2317620000000003E-2</v>
      </c>
      <c r="S51">
        <v>1.4163100000000001E-3</v>
      </c>
      <c r="T51">
        <v>172062.3</v>
      </c>
    </row>
    <row r="52" spans="1:20" x14ac:dyDescent="0.2">
      <c r="A52" t="s">
        <v>20</v>
      </c>
      <c r="D52">
        <v>16</v>
      </c>
      <c r="O52" t="s">
        <v>168</v>
      </c>
      <c r="P52">
        <v>9.838867E-5</v>
      </c>
      <c r="Q52">
        <v>3.9135440000000001E-2</v>
      </c>
      <c r="R52">
        <v>4.245831E-4</v>
      </c>
      <c r="S52">
        <v>1.025523E-4</v>
      </c>
      <c r="T52">
        <v>295.59050000000002</v>
      </c>
    </row>
    <row r="53" spans="1:20" x14ac:dyDescent="0.2">
      <c r="A53" t="s">
        <v>21</v>
      </c>
      <c r="D53" t="s">
        <v>13</v>
      </c>
      <c r="O53" t="s">
        <v>169</v>
      </c>
      <c r="P53">
        <v>4.4562189999999999</v>
      </c>
      <c r="Q53">
        <v>0.18140700000000001</v>
      </c>
      <c r="R53">
        <v>0.20568049999999999</v>
      </c>
      <c r="S53">
        <v>3.2381899999999999</v>
      </c>
      <c r="T53">
        <v>7.6828049999999995E-2</v>
      </c>
    </row>
    <row r="54" spans="1:20" x14ac:dyDescent="0.2">
      <c r="A54" t="s">
        <v>22</v>
      </c>
      <c r="C54">
        <v>-7</v>
      </c>
      <c r="O54" t="s">
        <v>170</v>
      </c>
      <c r="P54">
        <v>3.442612</v>
      </c>
      <c r="Q54">
        <v>0.11395420000000001</v>
      </c>
      <c r="R54">
        <v>0.27328950000000002</v>
      </c>
      <c r="S54">
        <v>2.8748840000000002</v>
      </c>
      <c r="T54">
        <v>0.1085078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9.8731030000000003E-4</v>
      </c>
      <c r="Q56">
        <v>9.6478370000000009</v>
      </c>
      <c r="R56">
        <v>9.2317339999999998E-2</v>
      </c>
      <c r="S56">
        <v>1.416374E-3</v>
      </c>
      <c r="T56">
        <v>860311.3</v>
      </c>
    </row>
    <row r="58" spans="1:20" x14ac:dyDescent="0.2">
      <c r="A58" t="s">
        <v>19</v>
      </c>
      <c r="B58" t="s">
        <v>298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9.8942860000000008E-4</v>
      </c>
      <c r="Q59">
        <v>9.5981170000000002</v>
      </c>
      <c r="R59">
        <v>9.0090379999999998E-2</v>
      </c>
      <c r="S59">
        <v>1.3371240000000001E-3</v>
      </c>
      <c r="T59">
        <v>172501.3</v>
      </c>
    </row>
    <row r="60" spans="1:20" x14ac:dyDescent="0.2">
      <c r="A60" t="s">
        <v>26</v>
      </c>
      <c r="O60" t="s">
        <v>168</v>
      </c>
      <c r="P60">
        <v>9.8119400000000001E-5</v>
      </c>
      <c r="Q60">
        <v>2.550589E-2</v>
      </c>
      <c r="R60">
        <v>3.8134900000000001E-4</v>
      </c>
      <c r="S60">
        <v>7.1693399999999994E-5</v>
      </c>
      <c r="T60">
        <v>430.85590000000002</v>
      </c>
    </row>
    <row r="61" spans="1:20" x14ac:dyDescent="0.2">
      <c r="A61" t="s">
        <v>27</v>
      </c>
      <c r="O61" t="s">
        <v>169</v>
      </c>
      <c r="P61">
        <v>4.4349160000000003</v>
      </c>
      <c r="Q61">
        <v>0.1188419</v>
      </c>
      <c r="R61">
        <v>0.18930379999999999</v>
      </c>
      <c r="S61">
        <v>2.397853</v>
      </c>
      <c r="T61">
        <v>0.11170040000000001</v>
      </c>
    </row>
    <row r="62" spans="1:20" x14ac:dyDescent="0.2">
      <c r="A62" t="s">
        <v>28</v>
      </c>
      <c r="D62">
        <v>4114</v>
      </c>
      <c r="O62" t="s">
        <v>170</v>
      </c>
      <c r="P62">
        <v>3.43438</v>
      </c>
      <c r="Q62">
        <v>0.1138376</v>
      </c>
      <c r="R62">
        <v>0.27576899999999999</v>
      </c>
      <c r="S62">
        <v>2.9549880000000002</v>
      </c>
      <c r="T62">
        <v>0.1083707</v>
      </c>
    </row>
    <row r="63" spans="1:20" x14ac:dyDescent="0.2">
      <c r="A63" t="s">
        <v>29</v>
      </c>
      <c r="D63">
        <v>-1239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9.8952640000000004E-4</v>
      </c>
      <c r="Q64">
        <v>9.59816</v>
      </c>
      <c r="R64">
        <v>9.0090249999999997E-2</v>
      </c>
      <c r="S64">
        <v>1.3371050000000001E-3</v>
      </c>
      <c r="T64">
        <v>862506.5</v>
      </c>
    </row>
    <row r="65" spans="1:20" x14ac:dyDescent="0.2">
      <c r="A65" t="s">
        <v>31</v>
      </c>
    </row>
    <row r="66" spans="1:20" x14ac:dyDescent="0.2">
      <c r="A66" t="s">
        <v>28</v>
      </c>
      <c r="D66">
        <v>3514</v>
      </c>
    </row>
    <row r="67" spans="1:20" x14ac:dyDescent="0.2">
      <c r="A67" t="s">
        <v>29</v>
      </c>
      <c r="D67">
        <v>-1239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1.0083150000000001E-3</v>
      </c>
      <c r="Q72">
        <v>9.6926360000000003</v>
      </c>
      <c r="R72">
        <v>9.4009090000000003E-2</v>
      </c>
      <c r="S72">
        <v>1.3734140000000001E-3</v>
      </c>
      <c r="T72">
        <v>171916.4</v>
      </c>
    </row>
    <row r="73" spans="1:20" x14ac:dyDescent="0.2">
      <c r="O73" t="s">
        <v>168</v>
      </c>
      <c r="P73">
        <v>1.029562E-4</v>
      </c>
      <c r="Q73">
        <v>0.1023454</v>
      </c>
      <c r="R73">
        <v>3.2455800000000001E-3</v>
      </c>
      <c r="S73">
        <v>7.8221080000000001E-5</v>
      </c>
      <c r="T73">
        <v>739.64790000000005</v>
      </c>
    </row>
    <row r="74" spans="1:20" x14ac:dyDescent="0.2">
      <c r="A74" t="s">
        <v>34</v>
      </c>
      <c r="C74" t="s">
        <v>8</v>
      </c>
      <c r="O74" t="s">
        <v>169</v>
      </c>
      <c r="P74">
        <v>2.2831860000000002</v>
      </c>
      <c r="Q74">
        <v>0.2361084</v>
      </c>
      <c r="R74">
        <v>0.77198250000000002</v>
      </c>
      <c r="S74">
        <v>1.2735240000000001</v>
      </c>
      <c r="T74">
        <v>9.6203899999999995E-2</v>
      </c>
    </row>
    <row r="75" spans="1:20" x14ac:dyDescent="0.2">
      <c r="A75" t="s">
        <v>35</v>
      </c>
      <c r="C75" s="1">
        <v>44838</v>
      </c>
      <c r="O75" t="s">
        <v>170</v>
      </c>
      <c r="P75">
        <v>1.704024</v>
      </c>
      <c r="Q75">
        <v>5.6988909999999997E-2</v>
      </c>
      <c r="R75">
        <v>0.1356676</v>
      </c>
      <c r="S75">
        <v>1.4603520000000001</v>
      </c>
      <c r="T75">
        <v>5.4276770000000002E-2</v>
      </c>
    </row>
    <row r="76" spans="1:20" x14ac:dyDescent="0.2">
      <c r="A76" t="s">
        <v>36</v>
      </c>
      <c r="C76" s="2">
        <v>0.66736111111111107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1.008314E-3</v>
      </c>
      <c r="Q77">
        <v>9.6923499999999994</v>
      </c>
      <c r="R77">
        <v>9.4000719999999996E-2</v>
      </c>
      <c r="S77">
        <v>1.373387E-3</v>
      </c>
      <c r="T77">
        <v>3438328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298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441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1.0083150000000001E-3</v>
      </c>
      <c r="Q84">
        <v>9.6926360000000003</v>
      </c>
      <c r="R84">
        <v>9.4009090000000003E-2</v>
      </c>
      <c r="S84">
        <v>1.3734140000000001E-3</v>
      </c>
      <c r="T84">
        <v>171916.4</v>
      </c>
    </row>
    <row r="85" spans="1:20" x14ac:dyDescent="0.2">
      <c r="A85" t="s">
        <v>43</v>
      </c>
      <c r="O85" t="s">
        <v>168</v>
      </c>
      <c r="P85">
        <v>3.0971810000000001E-5</v>
      </c>
      <c r="Q85">
        <v>8.305266E-2</v>
      </c>
      <c r="R85">
        <v>3.609368E-3</v>
      </c>
      <c r="S85">
        <v>4.6212389999999998E-5</v>
      </c>
      <c r="T85">
        <v>506.45240000000001</v>
      </c>
    </row>
    <row r="86" spans="1:20" x14ac:dyDescent="0.2">
      <c r="A86" t="s">
        <v>44</v>
      </c>
      <c r="C86">
        <v>1</v>
      </c>
      <c r="O86" t="s">
        <v>169</v>
      </c>
      <c r="P86">
        <v>1.5358210000000001</v>
      </c>
      <c r="Q86">
        <v>0.42843170000000003</v>
      </c>
      <c r="R86">
        <v>1.919691</v>
      </c>
      <c r="S86">
        <v>1.682391</v>
      </c>
      <c r="T86">
        <v>0.14729610000000001</v>
      </c>
    </row>
    <row r="87" spans="1:20" x14ac:dyDescent="0.2">
      <c r="A87" t="s">
        <v>45</v>
      </c>
      <c r="B87" t="s">
        <v>46</v>
      </c>
      <c r="O87" t="s">
        <v>170</v>
      </c>
      <c r="P87">
        <v>1.704024</v>
      </c>
      <c r="Q87">
        <v>5.6988909999999997E-2</v>
      </c>
      <c r="R87">
        <v>0.1356676</v>
      </c>
      <c r="S87">
        <v>1.4603520000000001</v>
      </c>
      <c r="T87">
        <v>5.4276770000000002E-2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1.008314E-3</v>
      </c>
      <c r="Q89">
        <v>9.6923499999999994</v>
      </c>
      <c r="R89">
        <v>9.4000719999999996E-2</v>
      </c>
      <c r="S89">
        <v>1.373387E-3</v>
      </c>
      <c r="T89">
        <v>3438328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302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1.053628E-3</v>
      </c>
      <c r="Q102">
        <v>9.767474</v>
      </c>
      <c r="R102">
        <v>9.8415459999999996E-2</v>
      </c>
      <c r="S102">
        <v>1.3299379999999999E-3</v>
      </c>
      <c r="T102">
        <v>171287.3</v>
      </c>
    </row>
    <row r="103" spans="1:20" x14ac:dyDescent="0.2">
      <c r="A103" t="s">
        <v>62</v>
      </c>
      <c r="C103" t="s">
        <v>42</v>
      </c>
      <c r="O103">
        <v>2</v>
      </c>
      <c r="P103">
        <v>1.0028019999999999E-3</v>
      </c>
      <c r="Q103">
        <v>9.7570899999999998</v>
      </c>
      <c r="R103">
        <v>9.5212889999999994E-2</v>
      </c>
      <c r="S103">
        <v>1.410286E-3</v>
      </c>
      <c r="T103">
        <v>171814.8</v>
      </c>
    </row>
    <row r="104" spans="1:20" x14ac:dyDescent="0.2">
      <c r="A104" t="s">
        <v>58</v>
      </c>
      <c r="O104">
        <v>3</v>
      </c>
      <c r="P104">
        <v>9.8740109999999998E-4</v>
      </c>
      <c r="Q104">
        <v>9.6478640000000002</v>
      </c>
      <c r="R104">
        <v>9.2317620000000003E-2</v>
      </c>
      <c r="S104">
        <v>1.4163100000000001E-3</v>
      </c>
      <c r="T104">
        <v>172062.3</v>
      </c>
    </row>
    <row r="105" spans="1:20" x14ac:dyDescent="0.2">
      <c r="A105" t="s">
        <v>63</v>
      </c>
      <c r="O105">
        <v>4</v>
      </c>
      <c r="P105">
        <v>9.8942860000000008E-4</v>
      </c>
      <c r="Q105">
        <v>9.5981170000000002</v>
      </c>
      <c r="R105">
        <v>9.0090379999999998E-2</v>
      </c>
      <c r="S105">
        <v>1.3371240000000001E-3</v>
      </c>
      <c r="T105">
        <v>172501.3</v>
      </c>
    </row>
    <row r="106" spans="1:20" x14ac:dyDescent="0.2">
      <c r="A106" t="s">
        <v>64</v>
      </c>
      <c r="O106">
        <v>1</v>
      </c>
      <c r="P106">
        <v>5.9342610000000002</v>
      </c>
      <c r="Q106">
        <v>0.44235600000000003</v>
      </c>
      <c r="R106">
        <v>0.36048239999999998</v>
      </c>
      <c r="S106">
        <v>1.075024</v>
      </c>
      <c r="T106">
        <v>0.21721650000000001</v>
      </c>
    </row>
    <row r="107" spans="1:20" x14ac:dyDescent="0.2">
      <c r="A107" t="s">
        <v>65</v>
      </c>
      <c r="O107">
        <v>2</v>
      </c>
      <c r="P107">
        <v>3.9633189999999998</v>
      </c>
      <c r="Q107">
        <v>0.50980449999999999</v>
      </c>
      <c r="R107">
        <v>0.22389719999999999</v>
      </c>
      <c r="S107">
        <v>2.097629</v>
      </c>
      <c r="T107">
        <v>0.21330979999999999</v>
      </c>
    </row>
    <row r="108" spans="1:20" x14ac:dyDescent="0.2">
      <c r="A108" t="s">
        <v>66</v>
      </c>
      <c r="O108">
        <v>3</v>
      </c>
      <c r="P108">
        <v>4.4562189999999999</v>
      </c>
      <c r="Q108">
        <v>0.18140700000000001</v>
      </c>
      <c r="R108">
        <v>0.20568049999999999</v>
      </c>
      <c r="S108">
        <v>3.2381899999999999</v>
      </c>
      <c r="T108">
        <v>7.6828049999999995E-2</v>
      </c>
    </row>
    <row r="109" spans="1:20" x14ac:dyDescent="0.2">
      <c r="A109" t="s">
        <v>67</v>
      </c>
      <c r="O109">
        <v>4</v>
      </c>
      <c r="P109">
        <v>4.4349160000000003</v>
      </c>
      <c r="Q109">
        <v>0.1188419</v>
      </c>
      <c r="R109">
        <v>0.18930379999999999</v>
      </c>
      <c r="S109">
        <v>2.397853</v>
      </c>
      <c r="T109">
        <v>0.11170040000000001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299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347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333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298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298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5.0839999999999996</v>
      </c>
    </row>
    <row r="151" spans="1:5" x14ac:dyDescent="0.2">
      <c r="A151" t="s">
        <v>98</v>
      </c>
      <c r="B151" s="3">
        <v>3.222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298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298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194"/>
  <sheetViews>
    <sheetView topLeftCell="A53" workbookViewId="0">
      <selection activeCell="P82" sqref="P8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453</v>
      </c>
    </row>
    <row r="2" spans="1:17" x14ac:dyDescent="0.2">
      <c r="O2" t="s">
        <v>138</v>
      </c>
    </row>
    <row r="3" spans="1:17" x14ac:dyDescent="0.2">
      <c r="A3" t="s">
        <v>1</v>
      </c>
      <c r="B3" t="s">
        <v>454</v>
      </c>
      <c r="O3" t="s">
        <v>139</v>
      </c>
    </row>
    <row r="4" spans="1:17" x14ac:dyDescent="0.2">
      <c r="A4" t="s">
        <v>2</v>
      </c>
      <c r="O4" t="s">
        <v>352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0.67708333333333337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454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96.869399999999999</v>
      </c>
      <c r="C17" s="3">
        <v>193.3</v>
      </c>
      <c r="D17" s="3">
        <v>1125020</v>
      </c>
      <c r="E17" s="3">
        <v>194.9</v>
      </c>
      <c r="F17" s="3">
        <v>142372</v>
      </c>
      <c r="G17" s="3">
        <v>197.5</v>
      </c>
      <c r="H17" s="3">
        <v>13120.3</v>
      </c>
      <c r="I17" s="3">
        <v>199.6</v>
      </c>
      <c r="J17" s="3">
        <v>160.09</v>
      </c>
      <c r="O17" t="s">
        <v>150</v>
      </c>
    </row>
    <row r="18" spans="1:16" x14ac:dyDescent="0.2">
      <c r="A18" s="3">
        <v>201.8</v>
      </c>
      <c r="B18" s="3">
        <v>134.59800000000001</v>
      </c>
      <c r="C18" s="3">
        <v>203.6</v>
      </c>
      <c r="D18" s="3">
        <v>1135120</v>
      </c>
      <c r="E18" s="3">
        <v>205.3</v>
      </c>
      <c r="F18" s="3">
        <v>142366</v>
      </c>
      <c r="G18" s="3">
        <v>207.4</v>
      </c>
      <c r="H18" s="3">
        <v>13218.7</v>
      </c>
      <c r="I18" s="3">
        <v>209.5</v>
      </c>
      <c r="J18" s="3">
        <v>157.03100000000001</v>
      </c>
    </row>
    <row r="19" spans="1:16" x14ac:dyDescent="0.2">
      <c r="A19" s="3">
        <v>211.7</v>
      </c>
      <c r="B19" s="3">
        <v>101.968</v>
      </c>
      <c r="C19" s="3">
        <v>213.6</v>
      </c>
      <c r="D19" s="3">
        <v>1140090</v>
      </c>
      <c r="E19" s="3">
        <v>215.2</v>
      </c>
      <c r="F19" s="3">
        <v>142928</v>
      </c>
      <c r="G19" s="3">
        <v>217.4</v>
      </c>
      <c r="H19" s="3">
        <v>13115.8</v>
      </c>
      <c r="I19" s="3">
        <v>219.5</v>
      </c>
      <c r="J19" s="3">
        <v>167.22800000000001</v>
      </c>
      <c r="O19" t="s">
        <v>151</v>
      </c>
      <c r="P19" t="s">
        <v>152</v>
      </c>
    </row>
    <row r="20" spans="1:16" x14ac:dyDescent="0.2">
      <c r="A20" s="3">
        <v>221.7</v>
      </c>
      <c r="B20" s="3">
        <v>146.834</v>
      </c>
      <c r="C20" s="3">
        <v>223.5</v>
      </c>
      <c r="D20" s="3">
        <v>1140590</v>
      </c>
      <c r="E20" s="3">
        <v>225.1</v>
      </c>
      <c r="F20" s="3">
        <v>142881</v>
      </c>
      <c r="G20" s="3">
        <v>227.3</v>
      </c>
      <c r="H20" s="3">
        <v>13060</v>
      </c>
      <c r="I20" s="3">
        <v>229.4</v>
      </c>
      <c r="J20" s="3">
        <v>163.149</v>
      </c>
      <c r="O20" t="s">
        <v>153</v>
      </c>
    </row>
    <row r="21" spans="1:16" x14ac:dyDescent="0.2">
      <c r="A21" s="3">
        <v>231.6</v>
      </c>
      <c r="B21" s="3">
        <v>117.26300000000001</v>
      </c>
      <c r="C21" s="3">
        <v>233.5</v>
      </c>
      <c r="D21" s="3">
        <v>1140980</v>
      </c>
      <c r="E21" s="3">
        <v>235.1</v>
      </c>
      <c r="F21" s="3">
        <v>142675</v>
      </c>
      <c r="G21" s="3">
        <v>237.2</v>
      </c>
      <c r="H21" s="3">
        <v>13043.2</v>
      </c>
      <c r="I21" s="3">
        <v>239.4</v>
      </c>
      <c r="J21" s="3">
        <v>153.97200000000001</v>
      </c>
      <c r="O21" t="s">
        <v>154</v>
      </c>
    </row>
    <row r="22" spans="1:16" x14ac:dyDescent="0.2">
      <c r="A22" s="3">
        <v>252.5</v>
      </c>
      <c r="B22" s="3">
        <v>123.381</v>
      </c>
      <c r="C22" s="3">
        <v>254.8</v>
      </c>
      <c r="D22" s="3">
        <v>1134490</v>
      </c>
      <c r="E22" s="3">
        <v>256.39999999999998</v>
      </c>
      <c r="F22" s="3">
        <v>140899</v>
      </c>
      <c r="G22" s="3">
        <v>259</v>
      </c>
      <c r="H22" s="3">
        <v>12804.9</v>
      </c>
      <c r="I22" s="3">
        <v>261.10000000000002</v>
      </c>
      <c r="J22" s="3">
        <v>187.62100000000001</v>
      </c>
    </row>
    <row r="23" spans="1:16" x14ac:dyDescent="0.2">
      <c r="A23" s="3">
        <v>263.3</v>
      </c>
      <c r="B23" s="3">
        <v>120.322</v>
      </c>
      <c r="C23" s="3">
        <v>265.2</v>
      </c>
      <c r="D23" s="3">
        <v>1140010</v>
      </c>
      <c r="E23" s="3">
        <v>266.8</v>
      </c>
      <c r="F23" s="3">
        <v>141263</v>
      </c>
      <c r="G23" s="3">
        <v>268.89999999999998</v>
      </c>
      <c r="H23" s="3">
        <v>12927.1</v>
      </c>
      <c r="I23" s="3">
        <v>271.10000000000002</v>
      </c>
      <c r="J23" s="3">
        <v>177.42500000000001</v>
      </c>
    </row>
    <row r="24" spans="1:16" x14ac:dyDescent="0.2">
      <c r="A24" s="3">
        <v>273.2</v>
      </c>
      <c r="B24" s="3">
        <v>123.381</v>
      </c>
      <c r="C24" s="3">
        <v>275.10000000000002</v>
      </c>
      <c r="D24" s="3">
        <v>1137330</v>
      </c>
      <c r="E24" s="3">
        <v>276.7</v>
      </c>
      <c r="F24" s="3">
        <v>141104</v>
      </c>
      <c r="G24" s="3">
        <v>278.89999999999998</v>
      </c>
      <c r="H24" s="3">
        <v>12837.8</v>
      </c>
      <c r="I24" s="3">
        <v>281</v>
      </c>
      <c r="J24" s="3">
        <v>172.32599999999999</v>
      </c>
      <c r="O24" t="s">
        <v>155</v>
      </c>
    </row>
    <row r="25" spans="1:16" x14ac:dyDescent="0.2">
      <c r="A25" s="3">
        <v>283.2</v>
      </c>
      <c r="B25" s="3">
        <v>128.47999999999999</v>
      </c>
      <c r="C25" s="3">
        <v>285</v>
      </c>
      <c r="D25" s="3">
        <v>1137550</v>
      </c>
      <c r="E25" s="3">
        <v>286.7</v>
      </c>
      <c r="F25" s="3">
        <v>141599</v>
      </c>
      <c r="G25" s="3">
        <v>288.8</v>
      </c>
      <c r="H25" s="3">
        <v>12658.3</v>
      </c>
      <c r="I25" s="3">
        <v>291</v>
      </c>
      <c r="J25" s="3">
        <v>182.523</v>
      </c>
      <c r="O25" t="s">
        <v>156</v>
      </c>
    </row>
    <row r="26" spans="1:16" x14ac:dyDescent="0.2">
      <c r="A26" s="3">
        <v>293.10000000000002</v>
      </c>
      <c r="B26" s="3">
        <v>89.7316</v>
      </c>
      <c r="C26" s="3">
        <v>295</v>
      </c>
      <c r="D26" s="3">
        <v>1136320</v>
      </c>
      <c r="E26" s="3">
        <v>296.60000000000002</v>
      </c>
      <c r="F26" s="3">
        <v>142478</v>
      </c>
      <c r="G26" s="3">
        <v>298.8</v>
      </c>
      <c r="H26" s="3">
        <v>12778</v>
      </c>
      <c r="I26" s="3">
        <v>300.89999999999998</v>
      </c>
      <c r="J26" s="3">
        <v>167.22800000000001</v>
      </c>
      <c r="O26" t="s">
        <v>157</v>
      </c>
    </row>
    <row r="27" spans="1:16" x14ac:dyDescent="0.2">
      <c r="A27" s="3">
        <v>314</v>
      </c>
      <c r="B27" s="3">
        <v>116.24299999999999</v>
      </c>
      <c r="C27" s="3">
        <v>316.3</v>
      </c>
      <c r="D27" s="3">
        <v>1131560</v>
      </c>
      <c r="E27" s="3">
        <v>317.89999999999998</v>
      </c>
      <c r="F27" s="3">
        <v>138519</v>
      </c>
      <c r="G27" s="3">
        <v>320.5</v>
      </c>
      <c r="H27" s="3">
        <v>12573.6</v>
      </c>
      <c r="I27" s="3">
        <v>322.60000000000002</v>
      </c>
      <c r="J27" s="3">
        <v>158.05000000000001</v>
      </c>
      <c r="O27" t="s">
        <v>248</v>
      </c>
    </row>
    <row r="28" spans="1:16" x14ac:dyDescent="0.2">
      <c r="A28" s="3">
        <v>324.8</v>
      </c>
      <c r="B28" s="3">
        <v>141.73500000000001</v>
      </c>
      <c r="C28" s="3">
        <v>326.60000000000002</v>
      </c>
      <c r="D28" s="3">
        <v>1135030</v>
      </c>
      <c r="E28" s="3">
        <v>328.3</v>
      </c>
      <c r="F28" s="3">
        <v>139008</v>
      </c>
      <c r="G28" s="3">
        <v>330.4</v>
      </c>
      <c r="H28" s="3">
        <v>12462.5</v>
      </c>
      <c r="I28" s="3">
        <v>332.6</v>
      </c>
      <c r="J28" s="3">
        <v>169.267</v>
      </c>
      <c r="O28" t="s">
        <v>158</v>
      </c>
    </row>
    <row r="29" spans="1:16" x14ac:dyDescent="0.2">
      <c r="A29" s="3">
        <v>334.7</v>
      </c>
      <c r="B29" s="3">
        <v>118.283</v>
      </c>
      <c r="C29" s="3">
        <v>336.6</v>
      </c>
      <c r="D29" s="3">
        <v>1132790</v>
      </c>
      <c r="E29" s="3">
        <v>338.2</v>
      </c>
      <c r="F29" s="3">
        <v>139113</v>
      </c>
      <c r="G29" s="3">
        <v>340.4</v>
      </c>
      <c r="H29" s="3">
        <v>12318.5</v>
      </c>
      <c r="I29" s="3">
        <v>342.5</v>
      </c>
      <c r="J29" s="3">
        <v>169.267</v>
      </c>
    </row>
    <row r="30" spans="1:16" x14ac:dyDescent="0.2">
      <c r="A30" s="3">
        <v>344.7</v>
      </c>
      <c r="B30" s="3">
        <v>128.47999999999999</v>
      </c>
      <c r="C30" s="3">
        <v>346.5</v>
      </c>
      <c r="D30" s="3">
        <v>1132950</v>
      </c>
      <c r="E30" s="3">
        <v>348.2</v>
      </c>
      <c r="F30" s="3">
        <v>138691</v>
      </c>
      <c r="G30" s="3">
        <v>350.3</v>
      </c>
      <c r="H30" s="3">
        <v>12449.9</v>
      </c>
      <c r="I30" s="3">
        <v>352.4</v>
      </c>
      <c r="J30" s="3">
        <v>172.32599999999999</v>
      </c>
      <c r="O30" t="s">
        <v>159</v>
      </c>
    </row>
    <row r="31" spans="1:16" x14ac:dyDescent="0.2">
      <c r="A31" s="3">
        <v>354.6</v>
      </c>
      <c r="B31" s="3">
        <v>105.027</v>
      </c>
      <c r="C31" s="3">
        <v>356.5</v>
      </c>
      <c r="D31" s="3">
        <v>1130980</v>
      </c>
      <c r="E31" s="3">
        <v>358.1</v>
      </c>
      <c r="F31" s="3">
        <v>139296</v>
      </c>
      <c r="G31" s="3">
        <v>360.3</v>
      </c>
      <c r="H31" s="3">
        <v>12479.3</v>
      </c>
      <c r="I31" s="3">
        <v>362.4</v>
      </c>
      <c r="J31" s="3">
        <v>168.24700000000001</v>
      </c>
      <c r="O31" t="s">
        <v>160</v>
      </c>
    </row>
    <row r="32" spans="1:16" x14ac:dyDescent="0.2">
      <c r="A32" s="3">
        <v>375.4</v>
      </c>
      <c r="B32" s="3">
        <v>105.027</v>
      </c>
      <c r="C32" s="3">
        <v>377.7</v>
      </c>
      <c r="D32" s="3">
        <v>1125070</v>
      </c>
      <c r="E32" s="3">
        <v>379.3</v>
      </c>
      <c r="F32" s="3">
        <v>139203</v>
      </c>
      <c r="G32" s="3">
        <v>381.9</v>
      </c>
      <c r="H32" s="3">
        <v>12299.7</v>
      </c>
      <c r="I32" s="3">
        <v>384</v>
      </c>
      <c r="J32" s="3">
        <v>190.68</v>
      </c>
      <c r="O32" t="s">
        <v>159</v>
      </c>
    </row>
    <row r="33" spans="1:20" x14ac:dyDescent="0.2">
      <c r="A33" s="3">
        <v>386.1</v>
      </c>
      <c r="B33" s="3">
        <v>117.26300000000001</v>
      </c>
      <c r="C33" s="3">
        <v>388</v>
      </c>
      <c r="D33" s="3">
        <v>1128670</v>
      </c>
      <c r="E33" s="3">
        <v>389.6</v>
      </c>
      <c r="F33" s="3">
        <v>139746</v>
      </c>
      <c r="G33" s="3">
        <v>391.8</v>
      </c>
      <c r="H33" s="3">
        <v>13225.8</v>
      </c>
      <c r="I33" s="3">
        <v>393.9</v>
      </c>
      <c r="J33" s="3">
        <v>148.87299999999999</v>
      </c>
    </row>
    <row r="34" spans="1:20" x14ac:dyDescent="0.2">
      <c r="A34" s="3">
        <v>396.1</v>
      </c>
      <c r="B34" s="3">
        <v>110.125</v>
      </c>
      <c r="C34" s="3">
        <v>398</v>
      </c>
      <c r="D34" s="3">
        <v>1127980</v>
      </c>
      <c r="E34" s="3">
        <v>399.6</v>
      </c>
      <c r="F34" s="3">
        <v>138827</v>
      </c>
      <c r="G34" s="3">
        <v>401.7</v>
      </c>
      <c r="H34" s="3">
        <v>12222.1</v>
      </c>
      <c r="I34" s="3">
        <v>403.9</v>
      </c>
      <c r="J34" s="3">
        <v>136.637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</v>
      </c>
      <c r="B35" s="3">
        <v>122.361</v>
      </c>
      <c r="C35" s="3">
        <v>407.9</v>
      </c>
      <c r="D35" s="3">
        <v>1126470</v>
      </c>
      <c r="E35" s="3">
        <v>409.5</v>
      </c>
      <c r="F35" s="3">
        <v>139353</v>
      </c>
      <c r="G35" s="3">
        <v>411.7</v>
      </c>
      <c r="H35" s="3">
        <v>14947.4</v>
      </c>
      <c r="I35" s="3">
        <v>413.8</v>
      </c>
      <c r="J35" s="3">
        <v>166.208</v>
      </c>
      <c r="O35" t="s">
        <v>167</v>
      </c>
      <c r="P35">
        <v>8.3776200000000003E-4</v>
      </c>
      <c r="Q35">
        <v>7.9663620000000002</v>
      </c>
      <c r="R35">
        <v>9.1918959999999994E-2</v>
      </c>
      <c r="S35">
        <v>1.1237E-3</v>
      </c>
      <c r="T35">
        <v>142644.29999999999</v>
      </c>
    </row>
    <row r="36" spans="1:20" x14ac:dyDescent="0.2">
      <c r="A36" s="3">
        <v>416</v>
      </c>
      <c r="B36" s="3">
        <v>119.30200000000001</v>
      </c>
      <c r="C36" s="3">
        <v>417.8</v>
      </c>
      <c r="D36" s="3">
        <v>1086570</v>
      </c>
      <c r="E36" s="3">
        <v>419.5</v>
      </c>
      <c r="F36" s="3">
        <v>138296</v>
      </c>
      <c r="G36" s="3">
        <v>421.6</v>
      </c>
      <c r="H36" s="3">
        <v>11926</v>
      </c>
      <c r="I36" s="3">
        <v>423.8</v>
      </c>
      <c r="J36" s="3">
        <v>186.602</v>
      </c>
      <c r="O36" t="s">
        <v>168</v>
      </c>
      <c r="P36">
        <v>1.484376E-4</v>
      </c>
      <c r="Q36">
        <v>3.7137089999999998E-2</v>
      </c>
      <c r="R36">
        <v>6.0449929999999998E-4</v>
      </c>
      <c r="S36">
        <v>3.4948060000000002E-5</v>
      </c>
      <c r="T36">
        <v>268.87689999999998</v>
      </c>
    </row>
    <row r="37" spans="1:20" x14ac:dyDescent="0.2">
      <c r="O37" t="s">
        <v>169</v>
      </c>
      <c r="P37">
        <v>7.9238850000000003</v>
      </c>
      <c r="Q37">
        <v>0.2084792</v>
      </c>
      <c r="R37">
        <v>0.29410720000000001</v>
      </c>
      <c r="S37">
        <v>1.390873</v>
      </c>
      <c r="T37">
        <v>8.429739E-2</v>
      </c>
    </row>
    <row r="38" spans="1:20" x14ac:dyDescent="0.2">
      <c r="A38" t="s">
        <v>17</v>
      </c>
      <c r="O38" t="s">
        <v>170</v>
      </c>
      <c r="P38">
        <v>4.104203</v>
      </c>
      <c r="Q38">
        <v>0.1263118</v>
      </c>
      <c r="R38">
        <v>0.30066949999999998</v>
      </c>
      <c r="S38">
        <v>3.544286</v>
      </c>
      <c r="T38">
        <v>0.1190996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8.3779280000000002E-4</v>
      </c>
      <c r="Q40">
        <v>7.9663950000000003</v>
      </c>
      <c r="R40">
        <v>9.1918250000000007E-2</v>
      </c>
      <c r="S40">
        <v>1.123731E-3</v>
      </c>
      <c r="T40">
        <v>713221.5</v>
      </c>
    </row>
    <row r="42" spans="1:20" x14ac:dyDescent="0.2">
      <c r="A42" t="s">
        <v>19</v>
      </c>
      <c r="B42" t="s">
        <v>454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8.277941E-4</v>
      </c>
      <c r="Q43">
        <v>8.0382390000000008</v>
      </c>
      <c r="R43">
        <v>9.0490290000000001E-2</v>
      </c>
      <c r="S43">
        <v>1.2543159999999999E-3</v>
      </c>
      <c r="T43">
        <v>141468.6</v>
      </c>
    </row>
    <row r="44" spans="1:20" x14ac:dyDescent="0.2">
      <c r="A44" t="s">
        <v>21</v>
      </c>
      <c r="D44" t="s">
        <v>13</v>
      </c>
      <c r="O44" t="s">
        <v>168</v>
      </c>
      <c r="P44">
        <v>1.124412E-4</v>
      </c>
      <c r="Q44">
        <v>3.7591230000000003E-2</v>
      </c>
      <c r="R44">
        <v>9.0609909999999998E-4</v>
      </c>
      <c r="S44">
        <v>6.0763629999999997E-5</v>
      </c>
      <c r="T44">
        <v>619.62059999999997</v>
      </c>
    </row>
    <row r="45" spans="1:20" x14ac:dyDescent="0.2">
      <c r="A45" t="s">
        <v>22</v>
      </c>
      <c r="C45">
        <v>-3</v>
      </c>
      <c r="O45" t="s">
        <v>169</v>
      </c>
      <c r="P45">
        <v>6.0746089999999997</v>
      </c>
      <c r="Q45">
        <v>0.20914170000000001</v>
      </c>
      <c r="R45">
        <v>0.4478048</v>
      </c>
      <c r="S45">
        <v>2.1664650000000001</v>
      </c>
      <c r="T45">
        <v>0.19587579999999999</v>
      </c>
    </row>
    <row r="46" spans="1:20" x14ac:dyDescent="0.2">
      <c r="A46" t="s">
        <v>20</v>
      </c>
      <c r="D46">
        <v>6</v>
      </c>
      <c r="O46" t="s">
        <v>170</v>
      </c>
      <c r="P46">
        <v>4.1468610000000004</v>
      </c>
      <c r="Q46">
        <v>0.12676999999999999</v>
      </c>
      <c r="R46">
        <v>0.30392010000000003</v>
      </c>
      <c r="S46">
        <v>3.3690609999999999</v>
      </c>
      <c r="T46">
        <v>0.1195905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-4</v>
      </c>
      <c r="O48" t="s">
        <v>172</v>
      </c>
      <c r="P48">
        <v>8.2745659999999995E-4</v>
      </c>
      <c r="Q48">
        <v>8.0381169999999997</v>
      </c>
      <c r="R48">
        <v>9.0488070000000004E-2</v>
      </c>
      <c r="S48">
        <v>1.2541620000000001E-3</v>
      </c>
      <c r="T48">
        <v>707342.9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-5</v>
      </c>
      <c r="O51" t="s">
        <v>167</v>
      </c>
      <c r="P51">
        <v>8.778856E-4</v>
      </c>
      <c r="Q51">
        <v>8.1530489999999993</v>
      </c>
      <c r="R51">
        <v>8.9666060000000006E-2</v>
      </c>
      <c r="S51">
        <v>1.20516E-3</v>
      </c>
      <c r="T51">
        <v>138925.4</v>
      </c>
    </row>
    <row r="52" spans="1:20" x14ac:dyDescent="0.2">
      <c r="A52" t="s">
        <v>20</v>
      </c>
      <c r="D52">
        <v>16</v>
      </c>
      <c r="O52" t="s">
        <v>168</v>
      </c>
      <c r="P52">
        <v>1.0006510000000001E-4</v>
      </c>
      <c r="Q52">
        <v>2.1774060000000001E-2</v>
      </c>
      <c r="R52">
        <v>7.8780449999999998E-4</v>
      </c>
      <c r="S52">
        <v>3.8114870000000001E-5</v>
      </c>
      <c r="T52">
        <v>315.97329999999999</v>
      </c>
    </row>
    <row r="53" spans="1:20" x14ac:dyDescent="0.2">
      <c r="A53" t="s">
        <v>21</v>
      </c>
      <c r="D53" t="s">
        <v>13</v>
      </c>
      <c r="O53" t="s">
        <v>169</v>
      </c>
      <c r="P53">
        <v>5.0975270000000004</v>
      </c>
      <c r="Q53">
        <v>0.11943579999999999</v>
      </c>
      <c r="R53">
        <v>0.39292110000000002</v>
      </c>
      <c r="S53">
        <v>1.4143760000000001</v>
      </c>
      <c r="T53">
        <v>0.10171470000000001</v>
      </c>
    </row>
    <row r="54" spans="1:20" x14ac:dyDescent="0.2">
      <c r="A54" t="s">
        <v>22</v>
      </c>
      <c r="C54">
        <v>-5</v>
      </c>
      <c r="O54" t="s">
        <v>170</v>
      </c>
      <c r="P54">
        <v>4.0628970000000004</v>
      </c>
      <c r="Q54">
        <v>0.12781980000000001</v>
      </c>
      <c r="R54">
        <v>0.30787409999999998</v>
      </c>
      <c r="S54">
        <v>3.4680569999999999</v>
      </c>
      <c r="T54">
        <v>0.1206738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8.7783519999999995E-4</v>
      </c>
      <c r="Q56">
        <v>8.1530149999999999</v>
      </c>
      <c r="R56">
        <v>8.9665040000000001E-2</v>
      </c>
      <c r="S56">
        <v>1.205191E-3</v>
      </c>
      <c r="T56">
        <v>694626.9</v>
      </c>
    </row>
    <row r="58" spans="1:20" x14ac:dyDescent="0.2">
      <c r="A58" t="s">
        <v>19</v>
      </c>
      <c r="B58" t="s">
        <v>454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8.2551789999999999E-4</v>
      </c>
      <c r="Q59">
        <v>8.0448609999999992</v>
      </c>
      <c r="R59">
        <v>9.2907390000000006E-2</v>
      </c>
      <c r="S59">
        <v>1.19227E-3</v>
      </c>
      <c r="T59">
        <v>139084.9</v>
      </c>
    </row>
    <row r="60" spans="1:20" x14ac:dyDescent="0.2">
      <c r="A60" t="s">
        <v>26</v>
      </c>
      <c r="O60" t="s">
        <v>168</v>
      </c>
      <c r="P60">
        <v>5.102132E-5</v>
      </c>
      <c r="Q60">
        <v>0.1068529</v>
      </c>
      <c r="R60">
        <v>8.6313339999999992E-3</v>
      </c>
      <c r="S60">
        <v>1.699808E-4</v>
      </c>
      <c r="T60">
        <v>550.59379999999999</v>
      </c>
    </row>
    <row r="61" spans="1:20" x14ac:dyDescent="0.2">
      <c r="A61" t="s">
        <v>27</v>
      </c>
      <c r="O61" t="s">
        <v>169</v>
      </c>
      <c r="P61">
        <v>2.764014</v>
      </c>
      <c r="Q61">
        <v>0.59399489999999999</v>
      </c>
      <c r="R61">
        <v>4.1547289999999997</v>
      </c>
      <c r="S61">
        <v>6.3758840000000001</v>
      </c>
      <c r="T61">
        <v>0.177038</v>
      </c>
    </row>
    <row r="62" spans="1:20" x14ac:dyDescent="0.2">
      <c r="A62" t="s">
        <v>28</v>
      </c>
      <c r="D62">
        <v>4182</v>
      </c>
      <c r="O62" t="s">
        <v>170</v>
      </c>
      <c r="P62">
        <v>4.1871720000000003</v>
      </c>
      <c r="Q62">
        <v>0.12784000000000001</v>
      </c>
      <c r="R62">
        <v>0.30309770000000003</v>
      </c>
      <c r="S62">
        <v>3.485055</v>
      </c>
      <c r="T62">
        <v>0.120605</v>
      </c>
    </row>
    <row r="63" spans="1:20" x14ac:dyDescent="0.2">
      <c r="A63" t="s">
        <v>29</v>
      </c>
      <c r="D63">
        <v>-208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8.2550880000000003E-4</v>
      </c>
      <c r="Q64">
        <v>8.0450959999999991</v>
      </c>
      <c r="R64">
        <v>9.2923179999999994E-2</v>
      </c>
      <c r="S64">
        <v>1.1920780000000001E-3</v>
      </c>
      <c r="T64">
        <v>695424.4</v>
      </c>
    </row>
    <row r="65" spans="1:20" x14ac:dyDescent="0.2">
      <c r="A65" t="s">
        <v>31</v>
      </c>
    </row>
    <row r="66" spans="1:20" x14ac:dyDescent="0.2">
      <c r="A66" t="s">
        <v>28</v>
      </c>
      <c r="D66">
        <v>3582</v>
      </c>
    </row>
    <row r="67" spans="1:20" x14ac:dyDescent="0.2">
      <c r="A67" t="s">
        <v>29</v>
      </c>
      <c r="D67">
        <v>-208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8.4223990000000003E-4</v>
      </c>
      <c r="Q72">
        <v>8.0506279999999997</v>
      </c>
      <c r="R72">
        <v>9.1245670000000001E-2</v>
      </c>
      <c r="S72">
        <v>1.193862E-3</v>
      </c>
      <c r="T72">
        <v>140530.79999999999</v>
      </c>
    </row>
    <row r="73" spans="1:20" x14ac:dyDescent="0.2">
      <c r="O73" t="s">
        <v>168</v>
      </c>
      <c r="P73">
        <v>1.021007E-4</v>
      </c>
      <c r="Q73">
        <v>8.8145600000000005E-2</v>
      </c>
      <c r="R73">
        <v>4.2091999999999997E-3</v>
      </c>
      <c r="S73">
        <v>9.8562569999999995E-5</v>
      </c>
      <c r="T73">
        <v>1678.163</v>
      </c>
    </row>
    <row r="74" spans="1:20" x14ac:dyDescent="0.2">
      <c r="A74" t="s">
        <v>34</v>
      </c>
      <c r="C74" t="s">
        <v>8</v>
      </c>
      <c r="O74" t="s">
        <v>169</v>
      </c>
      <c r="P74">
        <v>2.7106789999999998</v>
      </c>
      <c r="Q74">
        <v>0.24482509999999999</v>
      </c>
      <c r="R74">
        <v>1.031507</v>
      </c>
      <c r="S74">
        <v>1.8460479999999999</v>
      </c>
      <c r="T74">
        <v>0.26702229999999999</v>
      </c>
    </row>
    <row r="75" spans="1:20" x14ac:dyDescent="0.2">
      <c r="A75" t="s">
        <v>35</v>
      </c>
      <c r="C75" s="1">
        <v>44838</v>
      </c>
      <c r="O75" t="s">
        <v>170</v>
      </c>
      <c r="P75">
        <v>2.062249</v>
      </c>
      <c r="Q75">
        <v>6.3589889999999996E-2</v>
      </c>
      <c r="R75">
        <v>0.1519268</v>
      </c>
      <c r="S75">
        <v>1.732437</v>
      </c>
      <c r="T75">
        <v>5.9993289999999998E-2</v>
      </c>
    </row>
    <row r="76" spans="1:20" x14ac:dyDescent="0.2">
      <c r="A76" t="s">
        <v>36</v>
      </c>
      <c r="C76" s="2">
        <v>0.67708333333333337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8.4204829999999997E-4</v>
      </c>
      <c r="Q77">
        <v>8.0500399999999992</v>
      </c>
      <c r="R77">
        <v>9.1250100000000001E-2</v>
      </c>
      <c r="S77">
        <v>1.1936E-3</v>
      </c>
      <c r="T77">
        <v>2810616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454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436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8.4223990000000003E-4</v>
      </c>
      <c r="Q84">
        <v>8.0506279999999997</v>
      </c>
      <c r="R84">
        <v>9.1245670000000001E-2</v>
      </c>
      <c r="S84">
        <v>1.193862E-3</v>
      </c>
      <c r="T84">
        <v>140530.79999999999</v>
      </c>
    </row>
    <row r="85" spans="1:20" x14ac:dyDescent="0.2">
      <c r="A85" t="s">
        <v>43</v>
      </c>
      <c r="O85" t="s">
        <v>168</v>
      </c>
      <c r="P85">
        <v>2.4351399999999999E-5</v>
      </c>
      <c r="Q85">
        <v>7.6979489999999998E-2</v>
      </c>
      <c r="R85">
        <v>1.4468809999999999E-3</v>
      </c>
      <c r="S85">
        <v>5.3875029999999997E-5</v>
      </c>
      <c r="T85">
        <v>1827.047</v>
      </c>
    </row>
    <row r="86" spans="1:20" x14ac:dyDescent="0.2">
      <c r="A86" t="s">
        <v>44</v>
      </c>
      <c r="C86">
        <v>1</v>
      </c>
      <c r="O86" t="s">
        <v>169</v>
      </c>
      <c r="P86">
        <v>1.4456329999999999</v>
      </c>
      <c r="Q86">
        <v>0.47809620000000003</v>
      </c>
      <c r="R86">
        <v>0.79284929999999998</v>
      </c>
      <c r="S86">
        <v>2.256335</v>
      </c>
      <c r="T86">
        <v>0.65005219999999997</v>
      </c>
    </row>
    <row r="87" spans="1:20" x14ac:dyDescent="0.2">
      <c r="A87" t="s">
        <v>45</v>
      </c>
      <c r="B87" t="s">
        <v>46</v>
      </c>
      <c r="O87" t="s">
        <v>170</v>
      </c>
      <c r="P87">
        <v>2.062249</v>
      </c>
      <c r="Q87">
        <v>6.3589889999999996E-2</v>
      </c>
      <c r="R87">
        <v>0.1519268</v>
      </c>
      <c r="S87">
        <v>1.732437</v>
      </c>
      <c r="T87">
        <v>5.9993289999999998E-2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8.4204829999999997E-4</v>
      </c>
      <c r="Q89">
        <v>8.0500399999999992</v>
      </c>
      <c r="R89">
        <v>9.1250100000000001E-2</v>
      </c>
      <c r="S89">
        <v>1.1936E-3</v>
      </c>
      <c r="T89">
        <v>2810616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455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8.3776200000000003E-4</v>
      </c>
      <c r="Q102">
        <v>7.9663620000000002</v>
      </c>
      <c r="R102">
        <v>9.1918959999999994E-2</v>
      </c>
      <c r="S102">
        <v>1.1237E-3</v>
      </c>
      <c r="T102">
        <v>142644.29999999999</v>
      </c>
    </row>
    <row r="103" spans="1:20" x14ac:dyDescent="0.2">
      <c r="A103" t="s">
        <v>62</v>
      </c>
      <c r="C103" t="s">
        <v>42</v>
      </c>
      <c r="O103">
        <v>2</v>
      </c>
      <c r="P103">
        <v>8.277941E-4</v>
      </c>
      <c r="Q103">
        <v>8.0382390000000008</v>
      </c>
      <c r="R103">
        <v>9.0490290000000001E-2</v>
      </c>
      <c r="S103">
        <v>1.2543159999999999E-3</v>
      </c>
      <c r="T103">
        <v>141468.6</v>
      </c>
    </row>
    <row r="104" spans="1:20" x14ac:dyDescent="0.2">
      <c r="A104" t="s">
        <v>58</v>
      </c>
      <c r="O104">
        <v>3</v>
      </c>
      <c r="P104">
        <v>8.778856E-4</v>
      </c>
      <c r="Q104">
        <v>8.1530489999999993</v>
      </c>
      <c r="R104">
        <v>8.9666060000000006E-2</v>
      </c>
      <c r="S104">
        <v>1.20516E-3</v>
      </c>
      <c r="T104">
        <v>138925.4</v>
      </c>
    </row>
    <row r="105" spans="1:20" x14ac:dyDescent="0.2">
      <c r="A105" t="s">
        <v>63</v>
      </c>
      <c r="O105">
        <v>4</v>
      </c>
      <c r="P105">
        <v>8.2551789999999999E-4</v>
      </c>
      <c r="Q105">
        <v>8.0448609999999992</v>
      </c>
      <c r="R105">
        <v>9.2907390000000006E-2</v>
      </c>
      <c r="S105">
        <v>1.19227E-3</v>
      </c>
      <c r="T105">
        <v>139084.9</v>
      </c>
    </row>
    <row r="106" spans="1:20" x14ac:dyDescent="0.2">
      <c r="A106" t="s">
        <v>64</v>
      </c>
      <c r="O106">
        <v>1</v>
      </c>
      <c r="P106">
        <v>7.9238850000000003</v>
      </c>
      <c r="Q106">
        <v>0.2084792</v>
      </c>
      <c r="R106">
        <v>0.29410720000000001</v>
      </c>
      <c r="S106">
        <v>1.390873</v>
      </c>
      <c r="T106">
        <v>8.429739E-2</v>
      </c>
    </row>
    <row r="107" spans="1:20" x14ac:dyDescent="0.2">
      <c r="A107" t="s">
        <v>65</v>
      </c>
      <c r="O107">
        <v>2</v>
      </c>
      <c r="P107">
        <v>6.0746089999999997</v>
      </c>
      <c r="Q107">
        <v>0.20914170000000001</v>
      </c>
      <c r="R107">
        <v>0.4478048</v>
      </c>
      <c r="S107">
        <v>2.1664650000000001</v>
      </c>
      <c r="T107">
        <v>0.19587579999999999</v>
      </c>
    </row>
    <row r="108" spans="1:20" x14ac:dyDescent="0.2">
      <c r="A108" t="s">
        <v>66</v>
      </c>
      <c r="O108">
        <v>3</v>
      </c>
      <c r="P108">
        <v>5.0975270000000004</v>
      </c>
      <c r="Q108">
        <v>0.11943579999999999</v>
      </c>
      <c r="R108">
        <v>0.39292110000000002</v>
      </c>
      <c r="S108">
        <v>1.4143760000000001</v>
      </c>
      <c r="T108">
        <v>0.10171470000000001</v>
      </c>
    </row>
    <row r="109" spans="1:20" x14ac:dyDescent="0.2">
      <c r="A109" t="s">
        <v>67</v>
      </c>
      <c r="O109">
        <v>4</v>
      </c>
      <c r="P109">
        <v>2.764014</v>
      </c>
      <c r="Q109">
        <v>0.59399489999999999</v>
      </c>
      <c r="R109">
        <v>4.1547289999999997</v>
      </c>
      <c r="S109">
        <v>6.3758840000000001</v>
      </c>
      <c r="T109">
        <v>0.177038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456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351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454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454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5.5670000000000002</v>
      </c>
    </row>
    <row r="151" spans="1:5" x14ac:dyDescent="0.2">
      <c r="A151" t="s">
        <v>98</v>
      </c>
      <c r="B151" s="3">
        <v>3.222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454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454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194"/>
  <sheetViews>
    <sheetView topLeftCell="G1" workbookViewId="0">
      <selection activeCell="P72" sqref="P72:T77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365</v>
      </c>
    </row>
    <row r="2" spans="1:17" x14ac:dyDescent="0.2">
      <c r="O2" t="s">
        <v>138</v>
      </c>
    </row>
    <row r="3" spans="1:17" x14ac:dyDescent="0.2">
      <c r="A3" t="s">
        <v>1</v>
      </c>
      <c r="B3" t="s">
        <v>363</v>
      </c>
      <c r="O3" t="s">
        <v>139</v>
      </c>
    </row>
    <row r="4" spans="1:17" x14ac:dyDescent="0.2">
      <c r="A4" t="s">
        <v>2</v>
      </c>
      <c r="O4" t="s">
        <v>366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0.70694444444444438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363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142.755</v>
      </c>
      <c r="C17" s="3">
        <v>193.3</v>
      </c>
      <c r="D17" s="3">
        <v>1314090</v>
      </c>
      <c r="E17" s="3">
        <v>195</v>
      </c>
      <c r="F17" s="3">
        <v>188518</v>
      </c>
      <c r="G17" s="3">
        <v>197.5</v>
      </c>
      <c r="H17" s="3">
        <v>14519.2</v>
      </c>
      <c r="I17" s="3">
        <v>199.6</v>
      </c>
      <c r="J17" s="3">
        <v>230.44800000000001</v>
      </c>
      <c r="O17" t="s">
        <v>150</v>
      </c>
    </row>
    <row r="18" spans="1:16" x14ac:dyDescent="0.2">
      <c r="A18" s="3">
        <v>201.8</v>
      </c>
      <c r="B18" s="3">
        <v>159.07</v>
      </c>
      <c r="C18" s="3">
        <v>203.7</v>
      </c>
      <c r="D18" s="3">
        <v>1322990</v>
      </c>
      <c r="E18" s="3">
        <v>205.3</v>
      </c>
      <c r="F18" s="3">
        <v>189724</v>
      </c>
      <c r="G18" s="3">
        <v>207.5</v>
      </c>
      <c r="H18" s="3">
        <v>14302.1</v>
      </c>
      <c r="I18" s="3">
        <v>209.6</v>
      </c>
      <c r="J18" s="3">
        <v>241.66499999999999</v>
      </c>
    </row>
    <row r="19" spans="1:16" x14ac:dyDescent="0.2">
      <c r="A19" s="3">
        <v>211.8</v>
      </c>
      <c r="B19" s="3">
        <v>147.85400000000001</v>
      </c>
      <c r="C19" s="3">
        <v>213.6</v>
      </c>
      <c r="D19" s="3">
        <v>1328010</v>
      </c>
      <c r="E19" s="3">
        <v>215.3</v>
      </c>
      <c r="F19" s="3">
        <v>190077</v>
      </c>
      <c r="G19" s="3">
        <v>217.4</v>
      </c>
      <c r="H19" s="3">
        <v>14426.4</v>
      </c>
      <c r="I19" s="3">
        <v>219.5</v>
      </c>
      <c r="J19" s="3">
        <v>225.35</v>
      </c>
      <c r="O19" t="s">
        <v>151</v>
      </c>
      <c r="P19" t="s">
        <v>152</v>
      </c>
    </row>
    <row r="20" spans="1:16" x14ac:dyDescent="0.2">
      <c r="A20" s="3">
        <v>221.7</v>
      </c>
      <c r="B20" s="3">
        <v>138.67599999999999</v>
      </c>
      <c r="C20" s="3">
        <v>223.6</v>
      </c>
      <c r="D20" s="3">
        <v>1330080</v>
      </c>
      <c r="E20" s="3">
        <v>225.2</v>
      </c>
      <c r="F20" s="3">
        <v>190413</v>
      </c>
      <c r="G20" s="3">
        <v>227.4</v>
      </c>
      <c r="H20" s="3">
        <v>14382.3</v>
      </c>
      <c r="I20" s="3">
        <v>229.5</v>
      </c>
      <c r="J20" s="3">
        <v>230.44800000000001</v>
      </c>
      <c r="O20" t="s">
        <v>153</v>
      </c>
    </row>
    <row r="21" spans="1:16" x14ac:dyDescent="0.2">
      <c r="A21" s="3">
        <v>231.6</v>
      </c>
      <c r="B21" s="3">
        <v>147.85400000000001</v>
      </c>
      <c r="C21" s="3">
        <v>233.5</v>
      </c>
      <c r="D21" s="3">
        <v>1326830</v>
      </c>
      <c r="E21" s="3">
        <v>235.1</v>
      </c>
      <c r="F21" s="3">
        <v>190616</v>
      </c>
      <c r="G21" s="3">
        <v>237.3</v>
      </c>
      <c r="H21" s="3">
        <v>14509.1</v>
      </c>
      <c r="I21" s="3">
        <v>239.4</v>
      </c>
      <c r="J21" s="3">
        <v>225.35</v>
      </c>
      <c r="O21" t="s">
        <v>154</v>
      </c>
    </row>
    <row r="22" spans="1:16" x14ac:dyDescent="0.2">
      <c r="A22" s="3">
        <v>252.8</v>
      </c>
      <c r="B22" s="3">
        <v>152.952</v>
      </c>
      <c r="C22" s="3">
        <v>255.1</v>
      </c>
      <c r="D22" s="3">
        <v>1329820</v>
      </c>
      <c r="E22" s="3">
        <v>256.7</v>
      </c>
      <c r="F22" s="3">
        <v>188747</v>
      </c>
      <c r="G22" s="3">
        <v>259.3</v>
      </c>
      <c r="H22" s="3">
        <v>14174.8</v>
      </c>
      <c r="I22" s="3">
        <v>261.39999999999998</v>
      </c>
      <c r="J22" s="3">
        <v>228.40899999999999</v>
      </c>
    </row>
    <row r="23" spans="1:16" x14ac:dyDescent="0.2">
      <c r="A23" s="3">
        <v>263.60000000000002</v>
      </c>
      <c r="B23" s="3">
        <v>172.32599999999999</v>
      </c>
      <c r="C23" s="3">
        <v>265.5</v>
      </c>
      <c r="D23" s="3">
        <v>1334830</v>
      </c>
      <c r="E23" s="3">
        <v>267.10000000000002</v>
      </c>
      <c r="F23" s="3">
        <v>188215</v>
      </c>
      <c r="G23" s="3">
        <v>269.2</v>
      </c>
      <c r="H23" s="3">
        <v>14218.5</v>
      </c>
      <c r="I23" s="3">
        <v>271.39999999999998</v>
      </c>
      <c r="J23" s="3">
        <v>248.803</v>
      </c>
    </row>
    <row r="24" spans="1:16" x14ac:dyDescent="0.2">
      <c r="A24" s="3">
        <v>273.5</v>
      </c>
      <c r="B24" s="3">
        <v>154.99100000000001</v>
      </c>
      <c r="C24" s="3">
        <v>275.39999999999998</v>
      </c>
      <c r="D24" s="3">
        <v>1337590</v>
      </c>
      <c r="E24" s="3">
        <v>277</v>
      </c>
      <c r="F24" s="3">
        <v>188679</v>
      </c>
      <c r="G24" s="3">
        <v>279.2</v>
      </c>
      <c r="H24" s="3">
        <v>14005.9</v>
      </c>
      <c r="I24" s="3">
        <v>281.3</v>
      </c>
      <c r="J24" s="3">
        <v>249.82300000000001</v>
      </c>
      <c r="O24" t="s">
        <v>155</v>
      </c>
    </row>
    <row r="25" spans="1:16" x14ac:dyDescent="0.2">
      <c r="A25" s="3">
        <v>283.5</v>
      </c>
      <c r="B25" s="3">
        <v>146.834</v>
      </c>
      <c r="C25" s="3">
        <v>285.3</v>
      </c>
      <c r="D25" s="3">
        <v>1339640</v>
      </c>
      <c r="E25" s="3">
        <v>287</v>
      </c>
      <c r="F25" s="3">
        <v>190221</v>
      </c>
      <c r="G25" s="3">
        <v>289.10000000000002</v>
      </c>
      <c r="H25" s="3">
        <v>13872</v>
      </c>
      <c r="I25" s="3">
        <v>291.3</v>
      </c>
      <c r="J25" s="3">
        <v>221.27099999999999</v>
      </c>
      <c r="O25" t="s">
        <v>156</v>
      </c>
    </row>
    <row r="26" spans="1:16" x14ac:dyDescent="0.2">
      <c r="A26" s="3">
        <v>293.39999999999998</v>
      </c>
      <c r="B26" s="3">
        <v>161.11000000000001</v>
      </c>
      <c r="C26" s="3">
        <v>295.3</v>
      </c>
      <c r="D26" s="3">
        <v>1336160</v>
      </c>
      <c r="E26" s="3">
        <v>296.89999999999998</v>
      </c>
      <c r="F26" s="3">
        <v>189485</v>
      </c>
      <c r="G26" s="3">
        <v>299.10000000000002</v>
      </c>
      <c r="H26" s="3">
        <v>13824.3</v>
      </c>
      <c r="I26" s="3">
        <v>301.2</v>
      </c>
      <c r="J26" s="3">
        <v>214.13300000000001</v>
      </c>
      <c r="O26" t="s">
        <v>157</v>
      </c>
    </row>
    <row r="27" spans="1:16" x14ac:dyDescent="0.2">
      <c r="A27" s="3">
        <v>314.3</v>
      </c>
      <c r="B27" s="3">
        <v>168.24700000000001</v>
      </c>
      <c r="C27" s="3">
        <v>316.60000000000002</v>
      </c>
      <c r="D27" s="3">
        <v>1332690</v>
      </c>
      <c r="E27" s="3">
        <v>318.2</v>
      </c>
      <c r="F27" s="3">
        <v>186867</v>
      </c>
      <c r="G27" s="3">
        <v>320.8</v>
      </c>
      <c r="H27" s="3">
        <v>13813.7</v>
      </c>
      <c r="I27" s="3">
        <v>322.89999999999998</v>
      </c>
      <c r="J27" s="3">
        <v>230.44800000000001</v>
      </c>
      <c r="O27" t="s">
        <v>248</v>
      </c>
    </row>
    <row r="28" spans="1:16" x14ac:dyDescent="0.2">
      <c r="A28" s="3">
        <v>325.10000000000002</v>
      </c>
      <c r="B28" s="3">
        <v>153.97200000000001</v>
      </c>
      <c r="C28" s="3">
        <v>327</v>
      </c>
      <c r="D28" s="3">
        <v>1346530</v>
      </c>
      <c r="E28" s="3">
        <v>328.6</v>
      </c>
      <c r="F28" s="3">
        <v>186272</v>
      </c>
      <c r="G28" s="3">
        <v>330.7</v>
      </c>
      <c r="H28" s="3">
        <v>13772.6</v>
      </c>
      <c r="I28" s="3">
        <v>332.9</v>
      </c>
      <c r="J28" s="3">
        <v>251.86199999999999</v>
      </c>
      <c r="O28" t="s">
        <v>158</v>
      </c>
    </row>
    <row r="29" spans="1:16" x14ac:dyDescent="0.2">
      <c r="A29" s="3">
        <v>335</v>
      </c>
      <c r="B29" s="3">
        <v>151.93199999999999</v>
      </c>
      <c r="C29" s="3">
        <v>336.9</v>
      </c>
      <c r="D29" s="3">
        <v>1341480</v>
      </c>
      <c r="E29" s="3">
        <v>338.5</v>
      </c>
      <c r="F29" s="3">
        <v>186473</v>
      </c>
      <c r="G29" s="3">
        <v>340.7</v>
      </c>
      <c r="H29" s="3">
        <v>13836.5</v>
      </c>
      <c r="I29" s="3">
        <v>342.8</v>
      </c>
      <c r="J29" s="3">
        <v>208.01499999999999</v>
      </c>
    </row>
    <row r="30" spans="1:16" x14ac:dyDescent="0.2">
      <c r="A30" s="3">
        <v>345</v>
      </c>
      <c r="B30" s="3">
        <v>129.499</v>
      </c>
      <c r="C30" s="3">
        <v>346.8</v>
      </c>
      <c r="D30" s="3">
        <v>1341560</v>
      </c>
      <c r="E30" s="3">
        <v>348.5</v>
      </c>
      <c r="F30" s="3">
        <v>186770</v>
      </c>
      <c r="G30" s="3">
        <v>350.6</v>
      </c>
      <c r="H30" s="3">
        <v>13685.4</v>
      </c>
      <c r="I30" s="3">
        <v>352.8</v>
      </c>
      <c r="J30" s="3">
        <v>205.976</v>
      </c>
      <c r="O30" t="s">
        <v>159</v>
      </c>
    </row>
    <row r="31" spans="1:16" x14ac:dyDescent="0.2">
      <c r="A31" s="3">
        <v>354.9</v>
      </c>
      <c r="B31" s="3">
        <v>145.81399999999999</v>
      </c>
      <c r="C31" s="3">
        <v>356.8</v>
      </c>
      <c r="D31" s="3">
        <v>1340260</v>
      </c>
      <c r="E31" s="3">
        <v>358.4</v>
      </c>
      <c r="F31" s="3">
        <v>186096</v>
      </c>
      <c r="G31" s="3">
        <v>360.6</v>
      </c>
      <c r="H31" s="3">
        <v>13567.2</v>
      </c>
      <c r="I31" s="3">
        <v>362.7</v>
      </c>
      <c r="J31" s="3">
        <v>235.547</v>
      </c>
      <c r="O31" t="s">
        <v>160</v>
      </c>
    </row>
    <row r="32" spans="1:16" x14ac:dyDescent="0.2">
      <c r="A32" s="3">
        <v>375.9</v>
      </c>
      <c r="B32" s="3">
        <v>142.755</v>
      </c>
      <c r="C32" s="3">
        <v>378.2</v>
      </c>
      <c r="D32" s="3">
        <v>1334720</v>
      </c>
      <c r="E32" s="3">
        <v>379.8</v>
      </c>
      <c r="F32" s="3">
        <v>187452</v>
      </c>
      <c r="G32" s="3">
        <v>382.4</v>
      </c>
      <c r="H32" s="3">
        <v>13603.2</v>
      </c>
      <c r="I32" s="3">
        <v>384.5</v>
      </c>
      <c r="J32" s="3">
        <v>242.685</v>
      </c>
      <c r="O32" t="s">
        <v>159</v>
      </c>
    </row>
    <row r="33" spans="1:20" x14ac:dyDescent="0.2">
      <c r="A33" s="3">
        <v>386.7</v>
      </c>
      <c r="B33" s="3">
        <v>157.03100000000001</v>
      </c>
      <c r="C33" s="3">
        <v>388.6</v>
      </c>
      <c r="D33" s="3">
        <v>1336160</v>
      </c>
      <c r="E33" s="3">
        <v>390.2</v>
      </c>
      <c r="F33" s="3">
        <v>186925</v>
      </c>
      <c r="G33" s="3">
        <v>392.3</v>
      </c>
      <c r="H33" s="3">
        <v>13490.6</v>
      </c>
      <c r="I33" s="3">
        <v>394.5</v>
      </c>
      <c r="J33" s="3">
        <v>221.27099999999999</v>
      </c>
    </row>
    <row r="34" spans="1:20" x14ac:dyDescent="0.2">
      <c r="A34" s="3">
        <v>396.6</v>
      </c>
      <c r="B34" s="3">
        <v>148.87299999999999</v>
      </c>
      <c r="C34" s="3">
        <v>398.5</v>
      </c>
      <c r="D34" s="3">
        <v>1339500</v>
      </c>
      <c r="E34" s="3">
        <v>400.1</v>
      </c>
      <c r="F34" s="3">
        <v>187838</v>
      </c>
      <c r="G34" s="3">
        <v>402.3</v>
      </c>
      <c r="H34" s="3">
        <v>13431.8</v>
      </c>
      <c r="I34" s="3">
        <v>404.4</v>
      </c>
      <c r="J34" s="3">
        <v>213.114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406.6</v>
      </c>
      <c r="B35" s="3">
        <v>146.834</v>
      </c>
      <c r="C35" s="3">
        <v>408.4</v>
      </c>
      <c r="D35" s="3">
        <v>1338830</v>
      </c>
      <c r="E35" s="3">
        <v>410.1</v>
      </c>
      <c r="F35" s="3">
        <v>187128</v>
      </c>
      <c r="G35" s="3">
        <v>412.2</v>
      </c>
      <c r="H35" s="3">
        <v>13301.4</v>
      </c>
      <c r="I35" s="3">
        <v>414.4</v>
      </c>
      <c r="J35" s="3">
        <v>256.96100000000001</v>
      </c>
      <c r="O35" t="s">
        <v>167</v>
      </c>
      <c r="P35">
        <v>7.7549849999999996E-4</v>
      </c>
      <c r="Q35">
        <v>6.9753049999999996</v>
      </c>
      <c r="R35">
        <v>7.5989660000000001E-2</v>
      </c>
      <c r="S35">
        <v>1.214847E-3</v>
      </c>
      <c r="T35">
        <v>189869.7</v>
      </c>
    </row>
    <row r="36" spans="1:20" x14ac:dyDescent="0.2">
      <c r="A36" s="3">
        <v>416.5</v>
      </c>
      <c r="B36" s="3">
        <v>182.523</v>
      </c>
      <c r="C36" s="3">
        <v>418.4</v>
      </c>
      <c r="D36" s="3">
        <v>1337930</v>
      </c>
      <c r="E36" s="3">
        <v>420</v>
      </c>
      <c r="F36" s="3">
        <v>188687</v>
      </c>
      <c r="G36" s="3">
        <v>422.2</v>
      </c>
      <c r="H36" s="3">
        <v>13442.9</v>
      </c>
      <c r="I36" s="3">
        <v>424.3</v>
      </c>
      <c r="J36" s="3">
        <v>222.291</v>
      </c>
      <c r="O36" t="s">
        <v>168</v>
      </c>
      <c r="P36">
        <v>4.0395319999999997E-5</v>
      </c>
      <c r="Q36">
        <v>1.0802320000000001E-2</v>
      </c>
      <c r="R36">
        <v>6.4394409999999995E-4</v>
      </c>
      <c r="S36">
        <v>3.6986259999999999E-5</v>
      </c>
      <c r="T36">
        <v>828.46810000000005</v>
      </c>
    </row>
    <row r="37" spans="1:20" x14ac:dyDescent="0.2">
      <c r="O37" t="s">
        <v>169</v>
      </c>
      <c r="P37">
        <v>2.3295129999999999</v>
      </c>
      <c r="Q37">
        <v>6.9257849999999996E-2</v>
      </c>
      <c r="R37">
        <v>0.37897340000000002</v>
      </c>
      <c r="S37">
        <v>1.36155</v>
      </c>
      <c r="T37">
        <v>0.195135</v>
      </c>
    </row>
    <row r="38" spans="1:20" x14ac:dyDescent="0.2">
      <c r="A38" t="s">
        <v>17</v>
      </c>
      <c r="O38" t="s">
        <v>170</v>
      </c>
      <c r="P38">
        <v>3.6973950000000002</v>
      </c>
      <c r="Q38">
        <v>0.1104368</v>
      </c>
      <c r="R38">
        <v>0.28273999999999999</v>
      </c>
      <c r="S38">
        <v>2.9548070000000002</v>
      </c>
      <c r="T38">
        <v>0.1033326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7.7548839999999999E-4</v>
      </c>
      <c r="Q40">
        <v>6.9753090000000002</v>
      </c>
      <c r="R40">
        <v>7.5988100000000003E-2</v>
      </c>
      <c r="S40">
        <v>1.214793E-3</v>
      </c>
      <c r="T40">
        <v>949348.6</v>
      </c>
    </row>
    <row r="42" spans="1:20" x14ac:dyDescent="0.2">
      <c r="A42" t="s">
        <v>19</v>
      </c>
      <c r="B42" t="s">
        <v>363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8.3391080000000005E-4</v>
      </c>
      <c r="Q43">
        <v>7.0641769999999999</v>
      </c>
      <c r="R43">
        <v>7.4151620000000001E-2</v>
      </c>
      <c r="S43">
        <v>1.2298840000000001E-3</v>
      </c>
      <c r="T43">
        <v>189069.3</v>
      </c>
    </row>
    <row r="44" spans="1:20" x14ac:dyDescent="0.2">
      <c r="A44" t="s">
        <v>21</v>
      </c>
      <c r="D44" t="s">
        <v>13</v>
      </c>
      <c r="O44" t="s">
        <v>168</v>
      </c>
      <c r="P44">
        <v>5.359687E-5</v>
      </c>
      <c r="Q44">
        <v>2.4393930000000001E-2</v>
      </c>
      <c r="R44">
        <v>1.2012259999999999E-3</v>
      </c>
      <c r="S44">
        <v>8.9624910000000004E-5</v>
      </c>
      <c r="T44">
        <v>788.14080000000001</v>
      </c>
    </row>
    <row r="45" spans="1:20" x14ac:dyDescent="0.2">
      <c r="A45" t="s">
        <v>22</v>
      </c>
      <c r="C45">
        <v>-3</v>
      </c>
      <c r="O45" t="s">
        <v>169</v>
      </c>
      <c r="P45">
        <v>2.8743180000000002</v>
      </c>
      <c r="Q45">
        <v>0.15443129999999999</v>
      </c>
      <c r="R45">
        <v>0.72446790000000005</v>
      </c>
      <c r="S45">
        <v>3.2589649999999999</v>
      </c>
      <c r="T45">
        <v>0.18642220000000001</v>
      </c>
    </row>
    <row r="46" spans="1:20" x14ac:dyDescent="0.2">
      <c r="A46" t="s">
        <v>20</v>
      </c>
      <c r="D46">
        <v>6</v>
      </c>
      <c r="O46" t="s">
        <v>170</v>
      </c>
      <c r="P46">
        <v>3.573448</v>
      </c>
      <c r="Q46">
        <v>0.110582</v>
      </c>
      <c r="R46">
        <v>0.28636719999999999</v>
      </c>
      <c r="S46">
        <v>2.9431430000000001</v>
      </c>
      <c r="T46">
        <v>0.1035493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-4</v>
      </c>
      <c r="O48" t="s">
        <v>172</v>
      </c>
      <c r="P48">
        <v>8.3378179999999997E-4</v>
      </c>
      <c r="Q48">
        <v>7.0641160000000003</v>
      </c>
      <c r="R48">
        <v>7.4147989999999997E-2</v>
      </c>
      <c r="S48">
        <v>1.2296430000000001E-3</v>
      </c>
      <c r="T48">
        <v>945346.7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-5</v>
      </c>
      <c r="O51" t="s">
        <v>167</v>
      </c>
      <c r="P51">
        <v>8.0372609999999998E-4</v>
      </c>
      <c r="Q51">
        <v>7.1878950000000001</v>
      </c>
      <c r="R51">
        <v>7.364801E-2</v>
      </c>
      <c r="S51">
        <v>1.213886E-3</v>
      </c>
      <c r="T51">
        <v>186495.5</v>
      </c>
    </row>
    <row r="52" spans="1:20" x14ac:dyDescent="0.2">
      <c r="A52" t="s">
        <v>20</v>
      </c>
      <c r="D52">
        <v>16</v>
      </c>
      <c r="O52" t="s">
        <v>168</v>
      </c>
      <c r="P52">
        <v>7.5118229999999997E-5</v>
      </c>
      <c r="Q52">
        <v>3.5671149999999999E-2</v>
      </c>
      <c r="R52">
        <v>5.3825810000000004E-4</v>
      </c>
      <c r="S52">
        <v>1.050933E-4</v>
      </c>
      <c r="T52">
        <v>325.27089999999998</v>
      </c>
    </row>
    <row r="53" spans="1:20" x14ac:dyDescent="0.2">
      <c r="A53" t="s">
        <v>21</v>
      </c>
      <c r="D53" t="s">
        <v>13</v>
      </c>
      <c r="O53" t="s">
        <v>169</v>
      </c>
      <c r="P53">
        <v>4.1797690000000003</v>
      </c>
      <c r="Q53">
        <v>0.2219373</v>
      </c>
      <c r="R53">
        <v>0.326847</v>
      </c>
      <c r="S53">
        <v>3.8717929999999998</v>
      </c>
      <c r="T53">
        <v>7.7999490000000005E-2</v>
      </c>
    </row>
    <row r="54" spans="1:20" x14ac:dyDescent="0.2">
      <c r="A54" t="s">
        <v>22</v>
      </c>
      <c r="C54">
        <v>-5</v>
      </c>
      <c r="O54" t="s">
        <v>170</v>
      </c>
      <c r="P54">
        <v>3.6646030000000001</v>
      </c>
      <c r="Q54">
        <v>0.1112192</v>
      </c>
      <c r="R54">
        <v>0.28918359999999999</v>
      </c>
      <c r="S54">
        <v>2.9826260000000002</v>
      </c>
      <c r="T54">
        <v>0.1042558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8.0373499999999997E-4</v>
      </c>
      <c r="Q56">
        <v>7.1878549999999999</v>
      </c>
      <c r="R56">
        <v>7.3648240000000004E-2</v>
      </c>
      <c r="S56">
        <v>1.213808E-3</v>
      </c>
      <c r="T56">
        <v>932477.6</v>
      </c>
    </row>
    <row r="58" spans="1:20" x14ac:dyDescent="0.2">
      <c r="A58" t="s">
        <v>19</v>
      </c>
      <c r="B58" t="s">
        <v>363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8.2923939999999998E-4</v>
      </c>
      <c r="Q59">
        <v>7.1289870000000004</v>
      </c>
      <c r="R59">
        <v>7.1714769999999997E-2</v>
      </c>
      <c r="S59">
        <v>1.232847E-3</v>
      </c>
      <c r="T59">
        <v>187605.9</v>
      </c>
    </row>
    <row r="60" spans="1:20" x14ac:dyDescent="0.2">
      <c r="A60" t="s">
        <v>26</v>
      </c>
      <c r="O60" t="s">
        <v>168</v>
      </c>
      <c r="P60">
        <v>8.2308329999999995E-5</v>
      </c>
      <c r="Q60">
        <v>2.53374E-2</v>
      </c>
      <c r="R60">
        <v>6.330509E-4</v>
      </c>
      <c r="S60">
        <v>9.8213689999999997E-5</v>
      </c>
      <c r="T60">
        <v>696.5335</v>
      </c>
    </row>
    <row r="61" spans="1:20" x14ac:dyDescent="0.2">
      <c r="A61" t="s">
        <v>27</v>
      </c>
      <c r="O61" t="s">
        <v>169</v>
      </c>
      <c r="P61">
        <v>4.438936</v>
      </c>
      <c r="Q61">
        <v>0.1589458</v>
      </c>
      <c r="R61">
        <v>0.39477079999999998</v>
      </c>
      <c r="S61">
        <v>3.5626890000000002</v>
      </c>
      <c r="T61">
        <v>0.1660392</v>
      </c>
    </row>
    <row r="62" spans="1:20" x14ac:dyDescent="0.2">
      <c r="A62" t="s">
        <v>28</v>
      </c>
      <c r="D62">
        <v>-954</v>
      </c>
      <c r="O62" t="s">
        <v>170</v>
      </c>
      <c r="P62">
        <v>3.5967799999999999</v>
      </c>
      <c r="Q62">
        <v>0.1109474</v>
      </c>
      <c r="R62">
        <v>0.29169070000000002</v>
      </c>
      <c r="S62">
        <v>2.950923</v>
      </c>
      <c r="T62">
        <v>0.10394929999999999</v>
      </c>
    </row>
    <row r="63" spans="1:20" x14ac:dyDescent="0.2">
      <c r="A63" t="s">
        <v>29</v>
      </c>
      <c r="D63">
        <v>-3331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8.2941549999999997E-4</v>
      </c>
      <c r="Q64">
        <v>7.1289179999999996</v>
      </c>
      <c r="R64">
        <v>7.1714020000000003E-2</v>
      </c>
      <c r="S64">
        <v>1.2327130000000001E-3</v>
      </c>
      <c r="T64">
        <v>938029.3</v>
      </c>
    </row>
    <row r="65" spans="1:20" x14ac:dyDescent="0.2">
      <c r="A65" t="s">
        <v>31</v>
      </c>
    </row>
    <row r="66" spans="1:20" x14ac:dyDescent="0.2">
      <c r="A66" t="s">
        <v>28</v>
      </c>
      <c r="D66">
        <v>-1554</v>
      </c>
    </row>
    <row r="67" spans="1:20" x14ac:dyDescent="0.2">
      <c r="A67" t="s">
        <v>29</v>
      </c>
      <c r="D67">
        <v>-3331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8.1059369999999999E-4</v>
      </c>
      <c r="Q72">
        <v>7.0890909999999998</v>
      </c>
      <c r="R72">
        <v>7.3876010000000006E-2</v>
      </c>
      <c r="S72">
        <v>1.222866E-3</v>
      </c>
      <c r="T72">
        <v>188260.1</v>
      </c>
    </row>
    <row r="73" spans="1:20" x14ac:dyDescent="0.2">
      <c r="O73" t="s">
        <v>168</v>
      </c>
      <c r="P73">
        <v>6.4293000000000003E-5</v>
      </c>
      <c r="Q73">
        <v>8.4328319999999998E-2</v>
      </c>
      <c r="R73">
        <v>1.72481E-3</v>
      </c>
      <c r="S73">
        <v>8.0076799999999999E-5</v>
      </c>
      <c r="T73">
        <v>1478.473</v>
      </c>
    </row>
    <row r="74" spans="1:20" x14ac:dyDescent="0.2">
      <c r="A74" t="s">
        <v>34</v>
      </c>
      <c r="C74" t="s">
        <v>8</v>
      </c>
      <c r="O74" t="s">
        <v>169</v>
      </c>
      <c r="P74">
        <v>1.773558</v>
      </c>
      <c r="Q74">
        <v>0.26599159999999999</v>
      </c>
      <c r="R74">
        <v>0.5220629</v>
      </c>
      <c r="S74">
        <v>1.464242</v>
      </c>
      <c r="T74">
        <v>0.1756064</v>
      </c>
    </row>
    <row r="75" spans="1:20" x14ac:dyDescent="0.2">
      <c r="A75" t="s">
        <v>35</v>
      </c>
      <c r="C75" s="1">
        <v>44838</v>
      </c>
      <c r="O75" t="s">
        <v>170</v>
      </c>
      <c r="P75">
        <v>1.816012</v>
      </c>
      <c r="Q75">
        <v>5.5397170000000003E-2</v>
      </c>
      <c r="R75">
        <v>0.14371519999999999</v>
      </c>
      <c r="S75">
        <v>1.4788809999999999</v>
      </c>
      <c r="T75">
        <v>5.1884960000000001E-2</v>
      </c>
    </row>
    <row r="76" spans="1:20" x14ac:dyDescent="0.2">
      <c r="A76" t="s">
        <v>36</v>
      </c>
      <c r="C76" s="2">
        <v>0.70694444444444438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8.1055479999999995E-4</v>
      </c>
      <c r="Q77">
        <v>7.0885129999999998</v>
      </c>
      <c r="R77">
        <v>7.3881810000000006E-2</v>
      </c>
      <c r="S77">
        <v>1.222742E-3</v>
      </c>
      <c r="T77">
        <v>3765202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363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8.1059369999999999E-4</v>
      </c>
      <c r="Q84">
        <v>7.0890909999999998</v>
      </c>
      <c r="R84">
        <v>7.3876010000000006E-2</v>
      </c>
      <c r="S84">
        <v>1.222866E-3</v>
      </c>
      <c r="T84">
        <v>188260.1</v>
      </c>
    </row>
    <row r="85" spans="1:20" x14ac:dyDescent="0.2">
      <c r="A85" t="s">
        <v>43</v>
      </c>
      <c r="O85" t="s">
        <v>168</v>
      </c>
      <c r="P85">
        <v>2.6896019999999999E-5</v>
      </c>
      <c r="Q85">
        <v>9.1144349999999999E-2</v>
      </c>
      <c r="R85">
        <v>1.7574999999999999E-3</v>
      </c>
      <c r="S85">
        <v>9.8962440000000006E-6</v>
      </c>
      <c r="T85">
        <v>1504.1690000000001</v>
      </c>
    </row>
    <row r="86" spans="1:20" x14ac:dyDescent="0.2">
      <c r="A86" t="s">
        <v>44</v>
      </c>
      <c r="C86">
        <v>1</v>
      </c>
      <c r="O86" t="s">
        <v>169</v>
      </c>
      <c r="P86">
        <v>1.6590320000000001</v>
      </c>
      <c r="Q86">
        <v>0.64284929999999996</v>
      </c>
      <c r="R86">
        <v>1.1894929999999999</v>
      </c>
      <c r="S86">
        <v>0.40463320000000003</v>
      </c>
      <c r="T86">
        <v>0.39949210000000002</v>
      </c>
    </row>
    <row r="87" spans="1:20" x14ac:dyDescent="0.2">
      <c r="A87" t="s">
        <v>45</v>
      </c>
      <c r="B87" t="s">
        <v>46</v>
      </c>
      <c r="O87" t="s">
        <v>170</v>
      </c>
      <c r="P87">
        <v>1.816012</v>
      </c>
      <c r="Q87">
        <v>5.5397170000000003E-2</v>
      </c>
      <c r="R87">
        <v>0.14371519999999999</v>
      </c>
      <c r="S87">
        <v>1.4788809999999999</v>
      </c>
      <c r="T87">
        <v>5.1884960000000001E-2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8.1055479999999995E-4</v>
      </c>
      <c r="Q89">
        <v>7.0885129999999998</v>
      </c>
      <c r="R89">
        <v>7.3881810000000006E-2</v>
      </c>
      <c r="S89">
        <v>1.222742E-3</v>
      </c>
      <c r="T89">
        <v>3765202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367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7.7549849999999996E-4</v>
      </c>
      <c r="Q102">
        <v>6.9753049999999996</v>
      </c>
      <c r="R102">
        <v>7.5989660000000001E-2</v>
      </c>
      <c r="S102">
        <v>1.214847E-3</v>
      </c>
      <c r="T102">
        <v>189869.7</v>
      </c>
    </row>
    <row r="103" spans="1:20" x14ac:dyDescent="0.2">
      <c r="A103" t="s">
        <v>62</v>
      </c>
      <c r="C103" t="s">
        <v>42</v>
      </c>
      <c r="O103">
        <v>2</v>
      </c>
      <c r="P103">
        <v>8.3391080000000005E-4</v>
      </c>
      <c r="Q103">
        <v>7.0641769999999999</v>
      </c>
      <c r="R103">
        <v>7.4151620000000001E-2</v>
      </c>
      <c r="S103">
        <v>1.2298840000000001E-3</v>
      </c>
      <c r="T103">
        <v>189069.3</v>
      </c>
    </row>
    <row r="104" spans="1:20" x14ac:dyDescent="0.2">
      <c r="A104" t="s">
        <v>58</v>
      </c>
      <c r="O104">
        <v>3</v>
      </c>
      <c r="P104">
        <v>8.0372609999999998E-4</v>
      </c>
      <c r="Q104">
        <v>7.1878950000000001</v>
      </c>
      <c r="R104">
        <v>7.364801E-2</v>
      </c>
      <c r="S104">
        <v>1.213886E-3</v>
      </c>
      <c r="T104">
        <v>186495.5</v>
      </c>
    </row>
    <row r="105" spans="1:20" x14ac:dyDescent="0.2">
      <c r="A105" t="s">
        <v>63</v>
      </c>
      <c r="O105">
        <v>4</v>
      </c>
      <c r="P105">
        <v>8.2923939999999998E-4</v>
      </c>
      <c r="Q105">
        <v>7.1289870000000004</v>
      </c>
      <c r="R105">
        <v>7.1714769999999997E-2</v>
      </c>
      <c r="S105">
        <v>1.232847E-3</v>
      </c>
      <c r="T105">
        <v>187605.9</v>
      </c>
    </row>
    <row r="106" spans="1:20" x14ac:dyDescent="0.2">
      <c r="A106" t="s">
        <v>64</v>
      </c>
      <c r="O106">
        <v>1</v>
      </c>
      <c r="P106">
        <v>2.3295129999999999</v>
      </c>
      <c r="Q106">
        <v>6.9257849999999996E-2</v>
      </c>
      <c r="R106">
        <v>0.37897340000000002</v>
      </c>
      <c r="S106">
        <v>1.36155</v>
      </c>
      <c r="T106">
        <v>0.195135</v>
      </c>
    </row>
    <row r="107" spans="1:20" x14ac:dyDescent="0.2">
      <c r="A107" t="s">
        <v>65</v>
      </c>
      <c r="O107">
        <v>2</v>
      </c>
      <c r="P107">
        <v>2.8743180000000002</v>
      </c>
      <c r="Q107">
        <v>0.15443129999999999</v>
      </c>
      <c r="R107">
        <v>0.72446790000000005</v>
      </c>
      <c r="S107">
        <v>3.2589649999999999</v>
      </c>
      <c r="T107">
        <v>0.18642220000000001</v>
      </c>
    </row>
    <row r="108" spans="1:20" x14ac:dyDescent="0.2">
      <c r="A108" t="s">
        <v>66</v>
      </c>
      <c r="O108">
        <v>3</v>
      </c>
      <c r="P108">
        <v>4.1797690000000003</v>
      </c>
      <c r="Q108">
        <v>0.2219373</v>
      </c>
      <c r="R108">
        <v>0.326847</v>
      </c>
      <c r="S108">
        <v>3.8717929999999998</v>
      </c>
      <c r="T108">
        <v>7.7999490000000005E-2</v>
      </c>
    </row>
    <row r="109" spans="1:20" x14ac:dyDescent="0.2">
      <c r="A109" t="s">
        <v>67</v>
      </c>
      <c r="O109">
        <v>4</v>
      </c>
      <c r="P109">
        <v>4.438936</v>
      </c>
      <c r="Q109">
        <v>0.1589458</v>
      </c>
      <c r="R109">
        <v>0.39477079999999998</v>
      </c>
      <c r="S109">
        <v>3.5626890000000002</v>
      </c>
      <c r="T109">
        <v>0.1660392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364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361</v>
      </c>
    </row>
    <row r="128" spans="1:15" x14ac:dyDescent="0.2">
      <c r="A128" t="s">
        <v>347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237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363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363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4.7949999999999999</v>
      </c>
    </row>
    <row r="151" spans="1:5" x14ac:dyDescent="0.2">
      <c r="A151" t="s">
        <v>98</v>
      </c>
      <c r="B151" s="3">
        <v>3.383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363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363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194"/>
  <sheetViews>
    <sheetView topLeftCell="C52" workbookViewId="0">
      <selection activeCell="P72" sqref="P72:T77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371</v>
      </c>
    </row>
    <row r="2" spans="1:17" x14ac:dyDescent="0.2">
      <c r="O2" t="s">
        <v>138</v>
      </c>
    </row>
    <row r="3" spans="1:17" x14ac:dyDescent="0.2">
      <c r="A3" t="s">
        <v>1</v>
      </c>
      <c r="B3" t="s">
        <v>369</v>
      </c>
      <c r="O3" t="s">
        <v>139</v>
      </c>
    </row>
    <row r="4" spans="1:17" x14ac:dyDescent="0.2">
      <c r="A4" t="s">
        <v>2</v>
      </c>
      <c r="O4" t="s">
        <v>372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0.71597222222222223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369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545.53800000000001</v>
      </c>
      <c r="C17" s="3">
        <v>193</v>
      </c>
      <c r="D17" s="3">
        <v>2250930</v>
      </c>
      <c r="E17" s="3">
        <v>194.8</v>
      </c>
      <c r="F17" s="3">
        <v>193588</v>
      </c>
      <c r="G17" s="3">
        <v>197.4</v>
      </c>
      <c r="H17" s="3">
        <v>33498.800000000003</v>
      </c>
      <c r="I17" s="3">
        <v>199.5</v>
      </c>
      <c r="J17" s="3">
        <v>279.39400000000001</v>
      </c>
      <c r="O17" t="s">
        <v>150</v>
      </c>
    </row>
    <row r="18" spans="1:16" x14ac:dyDescent="0.2">
      <c r="A18" s="3">
        <v>201.7</v>
      </c>
      <c r="B18" s="3">
        <v>531.26199999999994</v>
      </c>
      <c r="C18" s="3">
        <v>203.8</v>
      </c>
      <c r="D18" s="3">
        <v>2220340</v>
      </c>
      <c r="E18" s="3">
        <v>205.6</v>
      </c>
      <c r="F18" s="3">
        <v>193727</v>
      </c>
      <c r="G18" s="3">
        <v>207.7</v>
      </c>
      <c r="H18" s="3">
        <v>33323.599999999999</v>
      </c>
      <c r="I18" s="3">
        <v>209.8</v>
      </c>
      <c r="J18" s="3">
        <v>260.02</v>
      </c>
    </row>
    <row r="19" spans="1:16" x14ac:dyDescent="0.2">
      <c r="A19" s="3">
        <v>212</v>
      </c>
      <c r="B19" s="3">
        <v>566.952</v>
      </c>
      <c r="C19" s="3">
        <v>214</v>
      </c>
      <c r="D19" s="3">
        <v>2233090</v>
      </c>
      <c r="E19" s="3">
        <v>215.8</v>
      </c>
      <c r="F19" s="3">
        <v>194299</v>
      </c>
      <c r="G19" s="3">
        <v>218</v>
      </c>
      <c r="H19" s="3">
        <v>33291.1</v>
      </c>
      <c r="I19" s="3">
        <v>220.1</v>
      </c>
      <c r="J19" s="3">
        <v>240.64500000000001</v>
      </c>
      <c r="O19" t="s">
        <v>151</v>
      </c>
      <c r="P19" t="s">
        <v>152</v>
      </c>
    </row>
    <row r="20" spans="1:16" x14ac:dyDescent="0.2">
      <c r="A20" s="3">
        <v>222.3</v>
      </c>
      <c r="B20" s="3">
        <v>512.90700000000004</v>
      </c>
      <c r="C20" s="3">
        <v>224.3</v>
      </c>
      <c r="D20" s="3">
        <v>2227990</v>
      </c>
      <c r="E20" s="3">
        <v>226.1</v>
      </c>
      <c r="F20" s="3">
        <v>195569</v>
      </c>
      <c r="G20" s="3">
        <v>228.3</v>
      </c>
      <c r="H20" s="3">
        <v>33127.5</v>
      </c>
      <c r="I20" s="3">
        <v>230.4</v>
      </c>
      <c r="J20" s="3">
        <v>264.09800000000001</v>
      </c>
      <c r="O20" t="s">
        <v>153</v>
      </c>
    </row>
    <row r="21" spans="1:16" x14ac:dyDescent="0.2">
      <c r="A21" s="3">
        <v>232.6</v>
      </c>
      <c r="B21" s="3">
        <v>495.572</v>
      </c>
      <c r="C21" s="3">
        <v>234.6</v>
      </c>
      <c r="D21" s="3">
        <v>2226710</v>
      </c>
      <c r="E21" s="3">
        <v>236.4</v>
      </c>
      <c r="F21" s="3">
        <v>194827</v>
      </c>
      <c r="G21" s="3">
        <v>238.6</v>
      </c>
      <c r="H21" s="3">
        <v>32935.4</v>
      </c>
      <c r="I21" s="3">
        <v>240.7</v>
      </c>
      <c r="J21" s="3">
        <v>256.96100000000001</v>
      </c>
      <c r="O21" t="s">
        <v>154</v>
      </c>
    </row>
    <row r="22" spans="1:16" x14ac:dyDescent="0.2">
      <c r="A22" s="3">
        <v>253.8</v>
      </c>
      <c r="B22" s="3">
        <v>516.98599999999999</v>
      </c>
      <c r="C22" s="3">
        <v>255.8</v>
      </c>
      <c r="D22" s="3">
        <v>2225440</v>
      </c>
      <c r="E22" s="3">
        <v>257.60000000000002</v>
      </c>
      <c r="F22" s="3">
        <v>195803</v>
      </c>
      <c r="G22" s="3">
        <v>260.2</v>
      </c>
      <c r="H22" s="3">
        <v>32744.9</v>
      </c>
      <c r="I22" s="3">
        <v>262.3</v>
      </c>
      <c r="J22" s="3">
        <v>299.78800000000001</v>
      </c>
    </row>
    <row r="23" spans="1:16" x14ac:dyDescent="0.2">
      <c r="A23" s="3">
        <v>264.5</v>
      </c>
      <c r="B23" s="3">
        <v>528.20299999999997</v>
      </c>
      <c r="C23" s="3">
        <v>266.60000000000002</v>
      </c>
      <c r="D23" s="3">
        <v>2188470</v>
      </c>
      <c r="E23" s="3">
        <v>268.39999999999998</v>
      </c>
      <c r="F23" s="3">
        <v>195594</v>
      </c>
      <c r="G23" s="3">
        <v>270.5</v>
      </c>
      <c r="H23" s="3">
        <v>32456.400000000001</v>
      </c>
      <c r="I23" s="3">
        <v>272.60000000000002</v>
      </c>
      <c r="J23" s="3">
        <v>286.53199999999998</v>
      </c>
    </row>
    <row r="24" spans="1:16" x14ac:dyDescent="0.2">
      <c r="A24" s="3">
        <v>274.8</v>
      </c>
      <c r="B24" s="3">
        <v>547.577</v>
      </c>
      <c r="C24" s="3">
        <v>276.89999999999998</v>
      </c>
      <c r="D24" s="3">
        <v>2188470</v>
      </c>
      <c r="E24" s="3">
        <v>278.7</v>
      </c>
      <c r="F24" s="3">
        <v>195103</v>
      </c>
      <c r="G24" s="3">
        <v>280.8</v>
      </c>
      <c r="H24" s="3">
        <v>32227.8</v>
      </c>
      <c r="I24" s="3">
        <v>282.89999999999998</v>
      </c>
      <c r="J24" s="3">
        <v>283.47300000000001</v>
      </c>
      <c r="O24" t="s">
        <v>155</v>
      </c>
    </row>
    <row r="25" spans="1:16" x14ac:dyDescent="0.2">
      <c r="A25" s="3">
        <v>285.10000000000002</v>
      </c>
      <c r="B25" s="3">
        <v>490.47300000000001</v>
      </c>
      <c r="C25" s="3">
        <v>287.2</v>
      </c>
      <c r="D25" s="3">
        <v>2184650</v>
      </c>
      <c r="E25" s="3">
        <v>289</v>
      </c>
      <c r="F25" s="3">
        <v>195261</v>
      </c>
      <c r="G25" s="3">
        <v>291.10000000000002</v>
      </c>
      <c r="H25" s="3">
        <v>32257.200000000001</v>
      </c>
      <c r="I25" s="3">
        <v>293.2</v>
      </c>
      <c r="J25" s="3">
        <v>304.88600000000002</v>
      </c>
      <c r="O25" t="s">
        <v>156</v>
      </c>
    </row>
    <row r="26" spans="1:16" x14ac:dyDescent="0.2">
      <c r="A26" s="3">
        <v>295.39999999999998</v>
      </c>
      <c r="B26" s="3">
        <v>508.82799999999997</v>
      </c>
      <c r="C26" s="3">
        <v>297.39999999999998</v>
      </c>
      <c r="D26" s="3">
        <v>2198670</v>
      </c>
      <c r="E26" s="3">
        <v>299.2</v>
      </c>
      <c r="F26" s="3">
        <v>194974</v>
      </c>
      <c r="G26" s="3">
        <v>301.39999999999998</v>
      </c>
      <c r="H26" s="3">
        <v>32028.6</v>
      </c>
      <c r="I26" s="3">
        <v>303.5</v>
      </c>
      <c r="J26" s="3">
        <v>282.45299999999997</v>
      </c>
      <c r="O26" t="s">
        <v>157</v>
      </c>
    </row>
    <row r="27" spans="1:16" x14ac:dyDescent="0.2">
      <c r="A27" s="3">
        <v>316.60000000000002</v>
      </c>
      <c r="B27" s="3">
        <v>533.30100000000004</v>
      </c>
      <c r="C27" s="3">
        <v>318.7</v>
      </c>
      <c r="D27" s="3">
        <v>2243280</v>
      </c>
      <c r="E27" s="3">
        <v>320.5</v>
      </c>
      <c r="F27" s="3">
        <v>190664</v>
      </c>
      <c r="G27" s="3">
        <v>323</v>
      </c>
      <c r="H27" s="3">
        <v>32228.3</v>
      </c>
      <c r="I27" s="3">
        <v>325.2</v>
      </c>
      <c r="J27" s="3">
        <v>299.78800000000001</v>
      </c>
      <c r="O27" t="s">
        <v>248</v>
      </c>
    </row>
    <row r="28" spans="1:16" x14ac:dyDescent="0.2">
      <c r="A28" s="3">
        <v>327.3</v>
      </c>
      <c r="B28" s="3">
        <v>541.45899999999995</v>
      </c>
      <c r="C28" s="3">
        <v>329.4</v>
      </c>
      <c r="D28" s="3">
        <v>2206320</v>
      </c>
      <c r="E28" s="3">
        <v>331.2</v>
      </c>
      <c r="F28" s="3">
        <v>190197</v>
      </c>
      <c r="G28" s="3">
        <v>333.3</v>
      </c>
      <c r="H28" s="3">
        <v>31956</v>
      </c>
      <c r="I28" s="3">
        <v>335.5</v>
      </c>
      <c r="J28" s="3">
        <v>267.15699999999998</v>
      </c>
      <c r="O28" t="s">
        <v>158</v>
      </c>
    </row>
    <row r="29" spans="1:16" x14ac:dyDescent="0.2">
      <c r="A29" s="3">
        <v>337.6</v>
      </c>
      <c r="B29" s="3">
        <v>503.72899999999998</v>
      </c>
      <c r="C29" s="3">
        <v>339.7</v>
      </c>
      <c r="D29" s="3">
        <v>2215240</v>
      </c>
      <c r="E29" s="3">
        <v>341.5</v>
      </c>
      <c r="F29" s="3">
        <v>190797</v>
      </c>
      <c r="G29" s="3">
        <v>343.6</v>
      </c>
      <c r="H29" s="3">
        <v>31907.7</v>
      </c>
      <c r="I29" s="3">
        <v>345.8</v>
      </c>
      <c r="J29" s="3">
        <v>267.15699999999998</v>
      </c>
    </row>
    <row r="30" spans="1:16" x14ac:dyDescent="0.2">
      <c r="A30" s="3">
        <v>347.9</v>
      </c>
      <c r="B30" s="3">
        <v>521.06500000000005</v>
      </c>
      <c r="C30" s="3">
        <v>350</v>
      </c>
      <c r="D30" s="3">
        <v>2234360</v>
      </c>
      <c r="E30" s="3">
        <v>351.8</v>
      </c>
      <c r="F30" s="3">
        <v>190304</v>
      </c>
      <c r="G30" s="3">
        <v>353.9</v>
      </c>
      <c r="H30" s="3">
        <v>31323.5</v>
      </c>
      <c r="I30" s="3">
        <v>356.1</v>
      </c>
      <c r="J30" s="3">
        <v>280.41399999999999</v>
      </c>
      <c r="O30" t="s">
        <v>159</v>
      </c>
    </row>
    <row r="31" spans="1:16" x14ac:dyDescent="0.2">
      <c r="A31" s="3">
        <v>358.2</v>
      </c>
      <c r="B31" s="3">
        <v>529.22199999999998</v>
      </c>
      <c r="C31" s="3">
        <v>360.3</v>
      </c>
      <c r="D31" s="3">
        <v>2188470</v>
      </c>
      <c r="E31" s="3">
        <v>362.1</v>
      </c>
      <c r="F31" s="3">
        <v>190486</v>
      </c>
      <c r="G31" s="3">
        <v>364.2</v>
      </c>
      <c r="H31" s="3">
        <v>31549.599999999999</v>
      </c>
      <c r="I31" s="3">
        <v>366.4</v>
      </c>
      <c r="J31" s="3">
        <v>264.09800000000001</v>
      </c>
      <c r="O31" t="s">
        <v>160</v>
      </c>
    </row>
    <row r="32" spans="1:16" x14ac:dyDescent="0.2">
      <c r="A32" s="3">
        <v>379.4</v>
      </c>
      <c r="B32" s="3">
        <v>505.76900000000001</v>
      </c>
      <c r="C32" s="3">
        <v>381.4</v>
      </c>
      <c r="D32" s="3">
        <v>2166810</v>
      </c>
      <c r="E32" s="3">
        <v>383.2</v>
      </c>
      <c r="F32" s="3">
        <v>191145</v>
      </c>
      <c r="G32" s="3">
        <v>385.8</v>
      </c>
      <c r="H32" s="3">
        <v>31068</v>
      </c>
      <c r="I32" s="3">
        <v>387.9</v>
      </c>
      <c r="J32" s="3">
        <v>257.98</v>
      </c>
      <c r="O32" t="s">
        <v>159</v>
      </c>
    </row>
    <row r="33" spans="1:20" x14ac:dyDescent="0.2">
      <c r="A33" s="3">
        <v>390.1</v>
      </c>
      <c r="B33" s="3">
        <v>508.82799999999997</v>
      </c>
      <c r="C33" s="3">
        <v>392.1</v>
      </c>
      <c r="D33" s="3">
        <v>2187200</v>
      </c>
      <c r="E33" s="3">
        <v>393.9</v>
      </c>
      <c r="F33" s="3">
        <v>190523</v>
      </c>
      <c r="G33" s="3">
        <v>396.1</v>
      </c>
      <c r="H33" s="3">
        <v>30937.5</v>
      </c>
      <c r="I33" s="3">
        <v>398.2</v>
      </c>
      <c r="J33" s="3">
        <v>281.43299999999999</v>
      </c>
    </row>
    <row r="34" spans="1:20" x14ac:dyDescent="0.2">
      <c r="A34" s="3">
        <v>400.4</v>
      </c>
      <c r="B34" s="3">
        <v>491.49299999999999</v>
      </c>
      <c r="C34" s="3">
        <v>402.4</v>
      </c>
      <c r="D34" s="3">
        <v>2179550</v>
      </c>
      <c r="E34" s="3">
        <v>404.2</v>
      </c>
      <c r="F34" s="3">
        <v>190091</v>
      </c>
      <c r="G34" s="3">
        <v>406.4</v>
      </c>
      <c r="H34" s="3">
        <v>30898.9</v>
      </c>
      <c r="I34" s="3">
        <v>408.5</v>
      </c>
      <c r="J34" s="3">
        <v>275.315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410.7</v>
      </c>
      <c r="B35" s="3">
        <v>502.71</v>
      </c>
      <c r="C35" s="3">
        <v>412.7</v>
      </c>
      <c r="D35" s="3">
        <v>2160430</v>
      </c>
      <c r="E35" s="3">
        <v>414.5</v>
      </c>
      <c r="F35" s="3">
        <v>190978</v>
      </c>
      <c r="G35" s="3">
        <v>416.7</v>
      </c>
      <c r="H35" s="3">
        <v>30635.8</v>
      </c>
      <c r="I35" s="3">
        <v>418.8</v>
      </c>
      <c r="J35" s="3">
        <v>268.17700000000002</v>
      </c>
      <c r="O35" t="s">
        <v>167</v>
      </c>
      <c r="P35">
        <v>2.7289160000000001E-3</v>
      </c>
      <c r="Q35">
        <v>11.48062</v>
      </c>
      <c r="R35">
        <v>0.1709668</v>
      </c>
      <c r="S35">
        <v>1.3386579999999999E-3</v>
      </c>
      <c r="T35">
        <v>194402.1</v>
      </c>
    </row>
    <row r="36" spans="1:20" x14ac:dyDescent="0.2">
      <c r="A36" s="3">
        <v>421</v>
      </c>
      <c r="B36" s="3">
        <v>535.34100000000001</v>
      </c>
      <c r="C36" s="3">
        <v>423</v>
      </c>
      <c r="D36" s="3">
        <v>2171900</v>
      </c>
      <c r="E36" s="3">
        <v>424.8</v>
      </c>
      <c r="F36" s="3">
        <v>189332</v>
      </c>
      <c r="G36" s="3">
        <v>427</v>
      </c>
      <c r="H36" s="3">
        <v>30520</v>
      </c>
      <c r="I36" s="3">
        <v>429.1</v>
      </c>
      <c r="J36" s="3">
        <v>292.64999999999998</v>
      </c>
      <c r="O36" t="s">
        <v>168</v>
      </c>
      <c r="P36">
        <v>1.4955369999999999E-4</v>
      </c>
      <c r="Q36">
        <v>9.0161759999999994E-2</v>
      </c>
      <c r="R36">
        <v>1.7101499999999999E-3</v>
      </c>
      <c r="S36">
        <v>7.3319150000000004E-5</v>
      </c>
      <c r="T36">
        <v>817.02089999999998</v>
      </c>
    </row>
    <row r="37" spans="1:20" x14ac:dyDescent="0.2">
      <c r="O37" t="s">
        <v>169</v>
      </c>
      <c r="P37">
        <v>2.4508800000000002</v>
      </c>
      <c r="Q37">
        <v>0.35121400000000003</v>
      </c>
      <c r="R37">
        <v>0.4473396</v>
      </c>
      <c r="S37">
        <v>2.449417</v>
      </c>
      <c r="T37">
        <v>0.18795220000000001</v>
      </c>
    </row>
    <row r="38" spans="1:20" x14ac:dyDescent="0.2">
      <c r="A38" t="s">
        <v>17</v>
      </c>
      <c r="O38" t="s">
        <v>170</v>
      </c>
      <c r="P38">
        <v>1.9499390000000001</v>
      </c>
      <c r="Q38">
        <v>0.1064512</v>
      </c>
      <c r="R38">
        <v>0.2012439</v>
      </c>
      <c r="S38">
        <v>2.7820330000000002</v>
      </c>
      <c r="T38">
        <v>0.1021306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2.728603E-3</v>
      </c>
      <c r="Q40">
        <v>11.48039</v>
      </c>
      <c r="R40">
        <v>0.17096149999999999</v>
      </c>
      <c r="S40">
        <v>1.3385840000000001E-3</v>
      </c>
      <c r="T40">
        <v>972010.3</v>
      </c>
    </row>
    <row r="42" spans="1:20" x14ac:dyDescent="0.2">
      <c r="A42" t="s">
        <v>19</v>
      </c>
      <c r="B42" t="s">
        <v>369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2.6538099999999999E-3</v>
      </c>
      <c r="Q43">
        <v>11.24733</v>
      </c>
      <c r="R43">
        <v>0.1655652</v>
      </c>
      <c r="S43">
        <v>1.4918069999999999E-3</v>
      </c>
      <c r="T43">
        <v>195347.1</v>
      </c>
    </row>
    <row r="44" spans="1:20" x14ac:dyDescent="0.2">
      <c r="A44" t="s">
        <v>21</v>
      </c>
      <c r="D44" t="s">
        <v>13</v>
      </c>
      <c r="O44" t="s">
        <v>168</v>
      </c>
      <c r="P44">
        <v>1.0930860000000001E-4</v>
      </c>
      <c r="Q44">
        <v>7.5314199999999998E-2</v>
      </c>
      <c r="R44">
        <v>1.104144E-3</v>
      </c>
      <c r="S44">
        <v>5.119257E-5</v>
      </c>
      <c r="T44">
        <v>344.5249</v>
      </c>
    </row>
    <row r="45" spans="1:20" x14ac:dyDescent="0.2">
      <c r="A45" t="s">
        <v>22</v>
      </c>
      <c r="C45">
        <v>-3</v>
      </c>
      <c r="O45" t="s">
        <v>169</v>
      </c>
      <c r="P45">
        <v>1.8420430000000001</v>
      </c>
      <c r="Q45">
        <v>0.29946240000000002</v>
      </c>
      <c r="R45">
        <v>0.29824400000000001</v>
      </c>
      <c r="S45">
        <v>1.5346500000000001</v>
      </c>
      <c r="T45">
        <v>7.8873070000000003E-2</v>
      </c>
    </row>
    <row r="46" spans="1:20" x14ac:dyDescent="0.2">
      <c r="A46" t="s">
        <v>20</v>
      </c>
      <c r="D46">
        <v>6</v>
      </c>
      <c r="O46" t="s">
        <v>170</v>
      </c>
      <c r="P46">
        <v>1.9723649999999999</v>
      </c>
      <c r="Q46">
        <v>0.1062828</v>
      </c>
      <c r="R46">
        <v>0.2031714</v>
      </c>
      <c r="S46">
        <v>2.6290870000000002</v>
      </c>
      <c r="T46">
        <v>0.1018852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2.6538070000000002E-3</v>
      </c>
      <c r="Q48">
        <v>11.24738</v>
      </c>
      <c r="R48">
        <v>0.16556670000000001</v>
      </c>
      <c r="S48">
        <v>1.491839E-3</v>
      </c>
      <c r="T48">
        <v>976735.3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-5</v>
      </c>
      <c r="O51" t="s">
        <v>167</v>
      </c>
      <c r="P51">
        <v>2.7600770000000001E-3</v>
      </c>
      <c r="Q51">
        <v>11.64124</v>
      </c>
      <c r="R51">
        <v>0.1669011</v>
      </c>
      <c r="S51">
        <v>1.4474290000000001E-3</v>
      </c>
      <c r="T51">
        <v>190489.5</v>
      </c>
    </row>
    <row r="52" spans="1:20" x14ac:dyDescent="0.2">
      <c r="A52" t="s">
        <v>20</v>
      </c>
      <c r="D52">
        <v>16</v>
      </c>
      <c r="O52" t="s">
        <v>168</v>
      </c>
      <c r="P52">
        <v>7.7615550000000006E-5</v>
      </c>
      <c r="Q52">
        <v>0.1132109</v>
      </c>
      <c r="R52">
        <v>1.7902669999999999E-3</v>
      </c>
      <c r="S52">
        <v>7.7556850000000006E-5</v>
      </c>
      <c r="T52">
        <v>247.54089999999999</v>
      </c>
    </row>
    <row r="53" spans="1:20" x14ac:dyDescent="0.2">
      <c r="A53" t="s">
        <v>21</v>
      </c>
      <c r="D53" t="s">
        <v>13</v>
      </c>
      <c r="O53" t="s">
        <v>169</v>
      </c>
      <c r="P53">
        <v>1.2576000000000001</v>
      </c>
      <c r="Q53">
        <v>0.43491439999999998</v>
      </c>
      <c r="R53">
        <v>0.47970429999999997</v>
      </c>
      <c r="S53">
        <v>2.3962819999999998</v>
      </c>
      <c r="T53">
        <v>5.811537E-2</v>
      </c>
    </row>
    <row r="54" spans="1:20" x14ac:dyDescent="0.2">
      <c r="A54" t="s">
        <v>22</v>
      </c>
      <c r="C54">
        <v>-5</v>
      </c>
      <c r="O54" t="s">
        <v>170</v>
      </c>
      <c r="P54">
        <v>1.9586490000000001</v>
      </c>
      <c r="Q54">
        <v>0.1074717</v>
      </c>
      <c r="R54">
        <v>0.20512349999999999</v>
      </c>
      <c r="S54">
        <v>2.7028569999999998</v>
      </c>
      <c r="T54">
        <v>0.1031657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2.7600229999999999E-3</v>
      </c>
      <c r="Q56">
        <v>11.641249999999999</v>
      </c>
      <c r="R56">
        <v>0.16690169999999999</v>
      </c>
      <c r="S56">
        <v>1.4474449999999999E-3</v>
      </c>
      <c r="T56">
        <v>952447.3</v>
      </c>
    </row>
    <row r="58" spans="1:20" x14ac:dyDescent="0.2">
      <c r="A58" t="s">
        <v>19</v>
      </c>
      <c r="B58" t="s">
        <v>369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2.6724129999999998E-3</v>
      </c>
      <c r="Q59">
        <v>11.413119999999999</v>
      </c>
      <c r="R59">
        <v>0.16181590000000001</v>
      </c>
      <c r="S59">
        <v>1.4450159999999999E-3</v>
      </c>
      <c r="T59">
        <v>190413.8</v>
      </c>
    </row>
    <row r="60" spans="1:20" x14ac:dyDescent="0.2">
      <c r="A60" t="s">
        <v>26</v>
      </c>
      <c r="O60" t="s">
        <v>168</v>
      </c>
      <c r="P60">
        <v>9.2078179999999994E-5</v>
      </c>
      <c r="Q60">
        <v>8.1750450000000002E-2</v>
      </c>
      <c r="R60">
        <v>9.6418739999999995E-4</v>
      </c>
      <c r="S60">
        <v>7.4057090000000006E-5</v>
      </c>
      <c r="T60">
        <v>731.36800000000005</v>
      </c>
    </row>
    <row r="61" spans="1:20" x14ac:dyDescent="0.2">
      <c r="A61" t="s">
        <v>27</v>
      </c>
      <c r="O61" t="s">
        <v>169</v>
      </c>
      <c r="P61">
        <v>1.540878</v>
      </c>
      <c r="Q61">
        <v>0.32033230000000001</v>
      </c>
      <c r="R61">
        <v>0.26647419999999999</v>
      </c>
      <c r="S61">
        <v>2.2919710000000002</v>
      </c>
      <c r="T61">
        <v>0.17177200000000001</v>
      </c>
    </row>
    <row r="62" spans="1:20" x14ac:dyDescent="0.2">
      <c r="A62" t="s">
        <v>28</v>
      </c>
      <c r="D62">
        <v>-542</v>
      </c>
      <c r="O62" t="s">
        <v>170</v>
      </c>
      <c r="P62">
        <v>1.9908729999999999</v>
      </c>
      <c r="Q62">
        <v>0.1075773</v>
      </c>
      <c r="R62">
        <v>0.20755860000000001</v>
      </c>
      <c r="S62">
        <v>2.705857</v>
      </c>
      <c r="T62">
        <v>0.103186</v>
      </c>
    </row>
    <row r="63" spans="1:20" x14ac:dyDescent="0.2">
      <c r="A63" t="s">
        <v>29</v>
      </c>
      <c r="D63">
        <v>-2258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2.6722220000000001E-3</v>
      </c>
      <c r="Q64">
        <v>11.412929999999999</v>
      </c>
      <c r="R64">
        <v>0.16181619999999999</v>
      </c>
      <c r="S64">
        <v>1.4448060000000001E-3</v>
      </c>
      <c r="T64">
        <v>952069.2</v>
      </c>
    </row>
    <row r="65" spans="1:20" x14ac:dyDescent="0.2">
      <c r="A65" t="s">
        <v>31</v>
      </c>
    </row>
    <row r="66" spans="1:20" x14ac:dyDescent="0.2">
      <c r="A66" t="s">
        <v>28</v>
      </c>
      <c r="D66">
        <v>-1142</v>
      </c>
    </row>
    <row r="67" spans="1:20" x14ac:dyDescent="0.2">
      <c r="A67" t="s">
        <v>29</v>
      </c>
      <c r="D67">
        <v>-2258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2.7038040000000002E-3</v>
      </c>
      <c r="Q72">
        <v>11.44558</v>
      </c>
      <c r="R72">
        <v>0.1663123</v>
      </c>
      <c r="S72">
        <v>1.4307269999999999E-3</v>
      </c>
      <c r="T72">
        <v>192663.1</v>
      </c>
    </row>
    <row r="73" spans="1:20" x14ac:dyDescent="0.2">
      <c r="O73" t="s">
        <v>168</v>
      </c>
      <c r="P73">
        <v>1.1042489999999999E-4</v>
      </c>
      <c r="Q73">
        <v>0.1674168</v>
      </c>
      <c r="R73">
        <v>3.605877E-3</v>
      </c>
      <c r="S73">
        <v>8.6278679999999996E-5</v>
      </c>
      <c r="T73">
        <v>2357.3710000000001</v>
      </c>
    </row>
    <row r="74" spans="1:20" x14ac:dyDescent="0.2">
      <c r="A74" t="s">
        <v>34</v>
      </c>
      <c r="C74" t="s">
        <v>8</v>
      </c>
      <c r="O74" t="s">
        <v>169</v>
      </c>
      <c r="P74">
        <v>0.9132228</v>
      </c>
      <c r="Q74">
        <v>0.32707419999999998</v>
      </c>
      <c r="R74">
        <v>0.48481000000000002</v>
      </c>
      <c r="S74">
        <v>1.3484400000000001</v>
      </c>
      <c r="T74">
        <v>0.27359889999999998</v>
      </c>
    </row>
    <row r="75" spans="1:20" x14ac:dyDescent="0.2">
      <c r="A75" t="s">
        <v>35</v>
      </c>
      <c r="C75" s="1">
        <v>44838</v>
      </c>
      <c r="O75" t="s">
        <v>170</v>
      </c>
      <c r="P75">
        <v>0.98388719999999996</v>
      </c>
      <c r="Q75">
        <v>5.3470179999999999E-2</v>
      </c>
      <c r="R75">
        <v>0.10211339999999999</v>
      </c>
      <c r="S75">
        <v>1.351667</v>
      </c>
      <c r="T75">
        <v>5.1293390000000001E-2</v>
      </c>
    </row>
    <row r="76" spans="1:20" x14ac:dyDescent="0.2">
      <c r="A76" t="s">
        <v>36</v>
      </c>
      <c r="C76" s="2">
        <v>0.71597222222222223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2.703479E-3</v>
      </c>
      <c r="Q77">
        <v>11.444419999999999</v>
      </c>
      <c r="R77">
        <v>0.1663309</v>
      </c>
      <c r="S77">
        <v>1.4305850000000001E-3</v>
      </c>
      <c r="T77">
        <v>3853262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369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441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2.7038040000000002E-3</v>
      </c>
      <c r="Q84">
        <v>11.44558</v>
      </c>
      <c r="R84">
        <v>0.1663123</v>
      </c>
      <c r="S84">
        <v>1.4307269999999999E-3</v>
      </c>
      <c r="T84">
        <v>192663.1</v>
      </c>
    </row>
    <row r="85" spans="1:20" x14ac:dyDescent="0.2">
      <c r="A85" t="s">
        <v>43</v>
      </c>
      <c r="O85" t="s">
        <v>168</v>
      </c>
      <c r="P85">
        <v>4.9268280000000003E-5</v>
      </c>
      <c r="Q85">
        <v>0.16316339999999999</v>
      </c>
      <c r="R85">
        <v>3.776513E-3</v>
      </c>
      <c r="S85">
        <v>6.503979E-5</v>
      </c>
      <c r="T85">
        <v>2582.7269999999999</v>
      </c>
    </row>
    <row r="86" spans="1:20" x14ac:dyDescent="0.2">
      <c r="A86" t="s">
        <v>44</v>
      </c>
      <c r="C86">
        <v>1</v>
      </c>
      <c r="O86" t="s">
        <v>169</v>
      </c>
      <c r="P86">
        <v>0.91109189999999995</v>
      </c>
      <c r="Q86">
        <v>0.71277919999999995</v>
      </c>
      <c r="R86">
        <v>1.1353679999999999</v>
      </c>
      <c r="S86">
        <v>2.2729620000000001</v>
      </c>
      <c r="T86">
        <v>0.67027029999999999</v>
      </c>
    </row>
    <row r="87" spans="1:20" x14ac:dyDescent="0.2">
      <c r="A87" t="s">
        <v>45</v>
      </c>
      <c r="B87" t="s">
        <v>46</v>
      </c>
      <c r="O87" t="s">
        <v>170</v>
      </c>
      <c r="P87">
        <v>0.98388719999999996</v>
      </c>
      <c r="Q87">
        <v>5.3470179999999999E-2</v>
      </c>
      <c r="R87">
        <v>0.10211339999999999</v>
      </c>
      <c r="S87">
        <v>1.351667</v>
      </c>
      <c r="T87">
        <v>5.1293390000000001E-2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2.703479E-3</v>
      </c>
      <c r="Q89">
        <v>11.444419999999999</v>
      </c>
      <c r="R89">
        <v>0.1663309</v>
      </c>
      <c r="S89">
        <v>1.4305850000000001E-3</v>
      </c>
      <c r="T89">
        <v>3853262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373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2.7289160000000001E-3</v>
      </c>
      <c r="Q102">
        <v>11.48062</v>
      </c>
      <c r="R102">
        <v>0.1709668</v>
      </c>
      <c r="S102">
        <v>1.3386579999999999E-3</v>
      </c>
      <c r="T102">
        <v>194402.1</v>
      </c>
    </row>
    <row r="103" spans="1:20" x14ac:dyDescent="0.2">
      <c r="A103" t="s">
        <v>62</v>
      </c>
      <c r="C103" t="s">
        <v>42</v>
      </c>
      <c r="O103">
        <v>2</v>
      </c>
      <c r="P103">
        <v>2.6538099999999999E-3</v>
      </c>
      <c r="Q103">
        <v>11.24733</v>
      </c>
      <c r="R103">
        <v>0.1655652</v>
      </c>
      <c r="S103">
        <v>1.4918069999999999E-3</v>
      </c>
      <c r="T103">
        <v>195347.1</v>
      </c>
    </row>
    <row r="104" spans="1:20" x14ac:dyDescent="0.2">
      <c r="A104" t="s">
        <v>58</v>
      </c>
      <c r="O104">
        <v>3</v>
      </c>
      <c r="P104">
        <v>2.7600770000000001E-3</v>
      </c>
      <c r="Q104">
        <v>11.64124</v>
      </c>
      <c r="R104">
        <v>0.1669011</v>
      </c>
      <c r="S104">
        <v>1.4474290000000001E-3</v>
      </c>
      <c r="T104">
        <v>190489.5</v>
      </c>
    </row>
    <row r="105" spans="1:20" x14ac:dyDescent="0.2">
      <c r="A105" t="s">
        <v>63</v>
      </c>
      <c r="O105">
        <v>4</v>
      </c>
      <c r="P105">
        <v>2.6724129999999998E-3</v>
      </c>
      <c r="Q105">
        <v>11.413119999999999</v>
      </c>
      <c r="R105">
        <v>0.16181590000000001</v>
      </c>
      <c r="S105">
        <v>1.4450159999999999E-3</v>
      </c>
      <c r="T105">
        <v>190413.8</v>
      </c>
    </row>
    <row r="106" spans="1:20" x14ac:dyDescent="0.2">
      <c r="A106" t="s">
        <v>64</v>
      </c>
      <c r="O106">
        <v>1</v>
      </c>
      <c r="P106">
        <v>2.4508800000000002</v>
      </c>
      <c r="Q106">
        <v>0.35121400000000003</v>
      </c>
      <c r="R106">
        <v>0.4473396</v>
      </c>
      <c r="S106">
        <v>2.449417</v>
      </c>
      <c r="T106">
        <v>0.18795220000000001</v>
      </c>
    </row>
    <row r="107" spans="1:20" x14ac:dyDescent="0.2">
      <c r="A107" t="s">
        <v>65</v>
      </c>
      <c r="O107">
        <v>2</v>
      </c>
      <c r="P107">
        <v>1.8420430000000001</v>
      </c>
      <c r="Q107">
        <v>0.29946240000000002</v>
      </c>
      <c r="R107">
        <v>0.29824400000000001</v>
      </c>
      <c r="S107">
        <v>1.5346500000000001</v>
      </c>
      <c r="T107">
        <v>7.8873070000000003E-2</v>
      </c>
    </row>
    <row r="108" spans="1:20" x14ac:dyDescent="0.2">
      <c r="A108" t="s">
        <v>66</v>
      </c>
      <c r="O108">
        <v>3</v>
      </c>
      <c r="P108">
        <v>1.2576000000000001</v>
      </c>
      <c r="Q108">
        <v>0.43491439999999998</v>
      </c>
      <c r="R108">
        <v>0.47970429999999997</v>
      </c>
      <c r="S108">
        <v>2.3962819999999998</v>
      </c>
      <c r="T108">
        <v>5.811537E-2</v>
      </c>
    </row>
    <row r="109" spans="1:20" x14ac:dyDescent="0.2">
      <c r="A109" t="s">
        <v>67</v>
      </c>
      <c r="O109">
        <v>4</v>
      </c>
      <c r="P109">
        <v>1.540878</v>
      </c>
      <c r="Q109">
        <v>0.32033230000000001</v>
      </c>
      <c r="R109">
        <v>0.26647419999999999</v>
      </c>
      <c r="S109">
        <v>2.2919710000000002</v>
      </c>
      <c r="T109">
        <v>0.17177200000000001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370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361</v>
      </c>
    </row>
    <row r="128" spans="1:15" x14ac:dyDescent="0.2">
      <c r="A128" t="s">
        <v>347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333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369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369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4.681</v>
      </c>
    </row>
    <row r="151" spans="1:5" x14ac:dyDescent="0.2">
      <c r="A151" t="s">
        <v>98</v>
      </c>
      <c r="B151" s="3">
        <v>0.25080000000000002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369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369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1.0000000000000001E-9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94"/>
  <sheetViews>
    <sheetView topLeftCell="A67" workbookViewId="0">
      <selection activeCell="S19" sqref="S19"/>
    </sheetView>
  </sheetViews>
  <sheetFormatPr baseColWidth="10" defaultColWidth="8.83203125" defaultRowHeight="15" x14ac:dyDescent="0.2"/>
  <sheetData>
    <row r="1" spans="1:15" x14ac:dyDescent="0.2">
      <c r="A1" t="s">
        <v>0</v>
      </c>
      <c r="N1" t="s">
        <v>228</v>
      </c>
    </row>
    <row r="2" spans="1:15" x14ac:dyDescent="0.2">
      <c r="N2" t="s">
        <v>138</v>
      </c>
    </row>
    <row r="3" spans="1:15" x14ac:dyDescent="0.2">
      <c r="A3" t="s">
        <v>1</v>
      </c>
      <c r="B3" t="s">
        <v>222</v>
      </c>
      <c r="N3" t="s">
        <v>139</v>
      </c>
    </row>
    <row r="4" spans="1:15" x14ac:dyDescent="0.2">
      <c r="A4" t="s">
        <v>2</v>
      </c>
      <c r="N4" t="s">
        <v>229</v>
      </c>
    </row>
    <row r="5" spans="1:15" x14ac:dyDescent="0.2">
      <c r="A5" t="s">
        <v>3</v>
      </c>
    </row>
    <row r="6" spans="1:15" x14ac:dyDescent="0.2">
      <c r="A6" t="s">
        <v>4</v>
      </c>
      <c r="N6" t="s">
        <v>140</v>
      </c>
    </row>
    <row r="7" spans="1:15" x14ac:dyDescent="0.2">
      <c r="A7" t="s">
        <v>5</v>
      </c>
      <c r="C7" s="1">
        <v>44838</v>
      </c>
      <c r="N7" t="s">
        <v>141</v>
      </c>
    </row>
    <row r="8" spans="1:15" x14ac:dyDescent="0.2">
      <c r="A8" t="s">
        <v>6</v>
      </c>
      <c r="C8" s="2">
        <v>0.4236111111111111</v>
      </c>
      <c r="N8" t="s">
        <v>142</v>
      </c>
    </row>
    <row r="9" spans="1:15" x14ac:dyDescent="0.2">
      <c r="A9" t="s">
        <v>7</v>
      </c>
      <c r="B9" t="s">
        <v>8</v>
      </c>
      <c r="N9" t="s">
        <v>143</v>
      </c>
    </row>
    <row r="10" spans="1:15" x14ac:dyDescent="0.2">
      <c r="A10" t="s">
        <v>9</v>
      </c>
      <c r="B10">
        <v>20</v>
      </c>
    </row>
    <row r="11" spans="1:15" x14ac:dyDescent="0.2">
      <c r="N11" t="s">
        <v>144</v>
      </c>
    </row>
    <row r="12" spans="1:15" x14ac:dyDescent="0.2">
      <c r="A12" t="s">
        <v>10</v>
      </c>
    </row>
    <row r="13" spans="1:15" x14ac:dyDescent="0.2">
      <c r="N13" t="s">
        <v>145</v>
      </c>
      <c r="O13" t="s">
        <v>146</v>
      </c>
    </row>
    <row r="14" spans="1:15" x14ac:dyDescent="0.2">
      <c r="A14" t="s">
        <v>222</v>
      </c>
      <c r="N14" t="s">
        <v>147</v>
      </c>
    </row>
    <row r="15" spans="1:15" x14ac:dyDescent="0.2">
      <c r="A15" t="s">
        <v>11</v>
      </c>
      <c r="D15" t="s">
        <v>12</v>
      </c>
      <c r="F15" t="s">
        <v>13</v>
      </c>
      <c r="H15" t="s">
        <v>14</v>
      </c>
      <c r="J15" t="s">
        <v>223</v>
      </c>
      <c r="N15" t="s">
        <v>148</v>
      </c>
    </row>
    <row r="16" spans="1:15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</row>
    <row r="17" spans="1:15" x14ac:dyDescent="0.2">
      <c r="A17" s="3">
        <v>8.6219999999999999</v>
      </c>
      <c r="B17" s="3">
        <v>934.05799999999999</v>
      </c>
      <c r="C17" s="3">
        <v>10.67</v>
      </c>
      <c r="D17" s="3">
        <v>34187100</v>
      </c>
      <c r="E17" s="3">
        <v>12.47</v>
      </c>
      <c r="F17" s="3">
        <v>261351</v>
      </c>
      <c r="G17" s="3">
        <v>15.04</v>
      </c>
      <c r="H17" s="3">
        <v>20678.8</v>
      </c>
      <c r="I17" s="3">
        <v>17.170000000000002</v>
      </c>
      <c r="J17" s="3">
        <v>117.26300000000001</v>
      </c>
      <c r="N17" t="s">
        <v>150</v>
      </c>
    </row>
    <row r="18" spans="1:15" x14ac:dyDescent="0.2">
      <c r="A18" s="3">
        <v>19.329999999999998</v>
      </c>
      <c r="B18" s="3">
        <v>1004.42</v>
      </c>
      <c r="C18" s="3">
        <v>21.39</v>
      </c>
      <c r="D18" s="3">
        <v>34166700</v>
      </c>
      <c r="E18" s="3">
        <v>23.19</v>
      </c>
      <c r="F18" s="3">
        <v>260674</v>
      </c>
      <c r="G18" s="3">
        <v>25.34</v>
      </c>
      <c r="H18" s="3">
        <v>20698.099999999999</v>
      </c>
      <c r="I18" s="3">
        <v>27.46</v>
      </c>
      <c r="J18" s="3">
        <v>139.696</v>
      </c>
    </row>
    <row r="19" spans="1:15" x14ac:dyDescent="0.2">
      <c r="A19" s="3">
        <v>29.63</v>
      </c>
      <c r="B19" s="3">
        <v>978.92700000000002</v>
      </c>
      <c r="C19" s="3">
        <v>31.68</v>
      </c>
      <c r="D19" s="3">
        <v>34159100</v>
      </c>
      <c r="E19" s="3">
        <v>33.479999999999997</v>
      </c>
      <c r="F19" s="3">
        <v>261926</v>
      </c>
      <c r="G19" s="3">
        <v>35.630000000000003</v>
      </c>
      <c r="H19" s="3">
        <v>20605.8</v>
      </c>
      <c r="I19" s="3">
        <v>37.76</v>
      </c>
      <c r="J19" s="3">
        <v>123.381</v>
      </c>
      <c r="N19" t="s">
        <v>151</v>
      </c>
      <c r="O19" t="s">
        <v>152</v>
      </c>
    </row>
    <row r="20" spans="1:15" x14ac:dyDescent="0.2">
      <c r="A20" s="3">
        <v>39.93</v>
      </c>
      <c r="B20" s="3">
        <v>959.55200000000002</v>
      </c>
      <c r="C20" s="3">
        <v>41.98</v>
      </c>
      <c r="D20" s="3">
        <v>34184600</v>
      </c>
      <c r="E20" s="3">
        <v>43.78</v>
      </c>
      <c r="F20" s="3">
        <v>262388</v>
      </c>
      <c r="G20" s="3">
        <v>45.93</v>
      </c>
      <c r="H20" s="3">
        <v>20339.3</v>
      </c>
      <c r="I20" s="3">
        <v>48.06</v>
      </c>
      <c r="J20" s="3">
        <v>132.55799999999999</v>
      </c>
      <c r="N20" t="s">
        <v>153</v>
      </c>
    </row>
    <row r="21" spans="1:15" x14ac:dyDescent="0.2">
      <c r="A21" s="3">
        <v>50.22</v>
      </c>
      <c r="B21" s="3">
        <v>935.077</v>
      </c>
      <c r="C21" s="3">
        <v>52.27</v>
      </c>
      <c r="D21" s="3">
        <v>34150100</v>
      </c>
      <c r="E21" s="3">
        <v>54.07</v>
      </c>
      <c r="F21" s="3">
        <v>262319</v>
      </c>
      <c r="G21" s="3">
        <v>56.23</v>
      </c>
      <c r="H21" s="3">
        <v>20247.5</v>
      </c>
      <c r="I21" s="3">
        <v>58.35</v>
      </c>
      <c r="J21" s="3">
        <v>135.61699999999999</v>
      </c>
      <c r="N21" t="s">
        <v>154</v>
      </c>
    </row>
    <row r="22" spans="1:15" x14ac:dyDescent="0.2">
      <c r="A22" s="3">
        <v>71.510000000000005</v>
      </c>
      <c r="B22" s="3">
        <v>956.49199999999996</v>
      </c>
      <c r="C22" s="3">
        <v>73.56</v>
      </c>
      <c r="D22" s="3">
        <v>34081300</v>
      </c>
      <c r="E22" s="3">
        <v>75.36</v>
      </c>
      <c r="F22" s="3">
        <v>261906</v>
      </c>
      <c r="G22" s="3">
        <v>77.930000000000007</v>
      </c>
      <c r="H22" s="3">
        <v>19752.2</v>
      </c>
      <c r="I22" s="3">
        <v>80.05</v>
      </c>
      <c r="J22" s="3">
        <v>128.47999999999999</v>
      </c>
    </row>
    <row r="23" spans="1:15" x14ac:dyDescent="0.2">
      <c r="A23" s="3">
        <v>82.22</v>
      </c>
      <c r="B23" s="3">
        <v>954.45299999999997</v>
      </c>
      <c r="C23" s="3">
        <v>84.27</v>
      </c>
      <c r="D23" s="3">
        <v>34118300</v>
      </c>
      <c r="E23" s="3">
        <v>86.07</v>
      </c>
      <c r="F23" s="3">
        <v>261135</v>
      </c>
      <c r="G23" s="3">
        <v>88.22</v>
      </c>
      <c r="H23" s="3">
        <v>19606.5</v>
      </c>
      <c r="I23" s="3">
        <v>90.35</v>
      </c>
      <c r="J23" s="3">
        <v>134.59800000000001</v>
      </c>
    </row>
    <row r="24" spans="1:15" x14ac:dyDescent="0.2">
      <c r="A24" s="3">
        <v>92.51</v>
      </c>
      <c r="B24" s="3">
        <v>962.61099999999999</v>
      </c>
      <c r="C24" s="3">
        <v>94.57</v>
      </c>
      <c r="D24" s="3">
        <v>34104300</v>
      </c>
      <c r="E24" s="3">
        <v>96.37</v>
      </c>
      <c r="F24" s="3">
        <v>261623</v>
      </c>
      <c r="G24" s="3">
        <v>98.52</v>
      </c>
      <c r="H24" s="3">
        <v>19455.8</v>
      </c>
      <c r="I24" s="3">
        <v>100.6</v>
      </c>
      <c r="J24" s="3">
        <v>122.361</v>
      </c>
      <c r="N24" t="s">
        <v>155</v>
      </c>
    </row>
    <row r="25" spans="1:15" x14ac:dyDescent="0.2">
      <c r="A25" s="3">
        <v>102.8</v>
      </c>
      <c r="B25" s="3">
        <v>945.27499999999998</v>
      </c>
      <c r="C25" s="3">
        <v>104.9</v>
      </c>
      <c r="D25" s="3">
        <v>34080000</v>
      </c>
      <c r="E25" s="3">
        <v>106.7</v>
      </c>
      <c r="F25" s="3">
        <v>261874</v>
      </c>
      <c r="G25" s="3">
        <v>108.8</v>
      </c>
      <c r="H25" s="3">
        <v>19403.5</v>
      </c>
      <c r="I25" s="3">
        <v>110.9</v>
      </c>
      <c r="J25" s="3">
        <v>125.42100000000001</v>
      </c>
      <c r="N25" t="s">
        <v>156</v>
      </c>
    </row>
    <row r="26" spans="1:15" x14ac:dyDescent="0.2">
      <c r="A26" s="3">
        <v>113.1</v>
      </c>
      <c r="B26" s="3">
        <v>914.68200000000002</v>
      </c>
      <c r="C26" s="3">
        <v>115.2</v>
      </c>
      <c r="D26" s="3">
        <v>34148900</v>
      </c>
      <c r="E26" s="3">
        <v>117</v>
      </c>
      <c r="F26" s="3">
        <v>262673</v>
      </c>
      <c r="G26" s="3">
        <v>119.1</v>
      </c>
      <c r="H26" s="3">
        <v>19279.7</v>
      </c>
      <c r="I26" s="3">
        <v>121.2</v>
      </c>
      <c r="J26" s="3">
        <v>134.59800000000001</v>
      </c>
      <c r="N26" t="s">
        <v>157</v>
      </c>
    </row>
    <row r="27" spans="1:15" x14ac:dyDescent="0.2">
      <c r="A27" s="3">
        <v>134.30000000000001</v>
      </c>
      <c r="B27" s="3">
        <v>965.67</v>
      </c>
      <c r="C27" s="3">
        <v>136.30000000000001</v>
      </c>
      <c r="D27" s="3">
        <v>34161600</v>
      </c>
      <c r="E27" s="3">
        <v>138.1</v>
      </c>
      <c r="F27" s="3">
        <v>260141</v>
      </c>
      <c r="G27" s="3">
        <v>140.69999999999999</v>
      </c>
      <c r="H27" s="3">
        <v>18818.400000000001</v>
      </c>
      <c r="I27" s="3">
        <v>142.80000000000001</v>
      </c>
      <c r="J27" s="3">
        <v>132.55799999999999</v>
      </c>
      <c r="N27" t="s">
        <v>230</v>
      </c>
    </row>
    <row r="28" spans="1:15" x14ac:dyDescent="0.2">
      <c r="A28" s="3">
        <v>145</v>
      </c>
      <c r="B28" s="3">
        <v>941.19600000000003</v>
      </c>
      <c r="C28" s="3">
        <v>147.1</v>
      </c>
      <c r="D28" s="3">
        <v>34226600</v>
      </c>
      <c r="E28" s="3">
        <v>148.9</v>
      </c>
      <c r="F28" s="3">
        <v>260401</v>
      </c>
      <c r="G28" s="3">
        <v>151</v>
      </c>
      <c r="H28" s="3">
        <v>18748.400000000001</v>
      </c>
      <c r="I28" s="3">
        <v>153.1</v>
      </c>
      <c r="J28" s="3">
        <v>130.51900000000001</v>
      </c>
    </row>
    <row r="29" spans="1:15" x14ac:dyDescent="0.2">
      <c r="A29" s="3">
        <v>155.30000000000001</v>
      </c>
      <c r="B29" s="3">
        <v>1042.1500000000001</v>
      </c>
      <c r="C29" s="3">
        <v>157.4</v>
      </c>
      <c r="D29" s="3">
        <v>34290300</v>
      </c>
      <c r="E29" s="3">
        <v>159.19999999999999</v>
      </c>
      <c r="F29" s="3">
        <v>259486</v>
      </c>
      <c r="G29" s="3">
        <v>161.30000000000001</v>
      </c>
      <c r="H29" s="3">
        <v>18770.2</v>
      </c>
      <c r="I29" s="3">
        <v>163.4</v>
      </c>
      <c r="J29" s="3">
        <v>115.224</v>
      </c>
      <c r="N29" t="s">
        <v>159</v>
      </c>
    </row>
    <row r="30" spans="1:15" x14ac:dyDescent="0.2">
      <c r="A30" s="3">
        <v>165.6</v>
      </c>
      <c r="B30" s="3">
        <v>941.19600000000003</v>
      </c>
      <c r="C30" s="3">
        <v>167.6</v>
      </c>
      <c r="D30" s="3">
        <v>34291600</v>
      </c>
      <c r="E30" s="3">
        <v>169.4</v>
      </c>
      <c r="F30" s="3">
        <v>259875</v>
      </c>
      <c r="G30" s="3">
        <v>171.6</v>
      </c>
      <c r="H30" s="3">
        <v>18602.3</v>
      </c>
      <c r="I30" s="3">
        <v>173.7</v>
      </c>
      <c r="J30" s="3">
        <v>135.61699999999999</v>
      </c>
      <c r="N30" t="s">
        <v>160</v>
      </c>
    </row>
    <row r="31" spans="1:15" x14ac:dyDescent="0.2">
      <c r="A31" s="3">
        <v>175.9</v>
      </c>
      <c r="B31" s="3">
        <v>917.74199999999996</v>
      </c>
      <c r="C31" s="3">
        <v>177.9</v>
      </c>
      <c r="D31" s="3">
        <v>34337500</v>
      </c>
      <c r="E31" s="3">
        <v>179.7</v>
      </c>
      <c r="F31" s="3">
        <v>258800</v>
      </c>
      <c r="G31" s="3">
        <v>181.9</v>
      </c>
      <c r="H31" s="3">
        <v>18642.400000000001</v>
      </c>
      <c r="I31" s="3">
        <v>184</v>
      </c>
      <c r="J31" s="3">
        <v>128.47999999999999</v>
      </c>
      <c r="N31" t="s">
        <v>159</v>
      </c>
    </row>
    <row r="32" spans="1:15" x14ac:dyDescent="0.2">
      <c r="A32" s="3">
        <v>197.2</v>
      </c>
      <c r="B32" s="3">
        <v>985.04499999999996</v>
      </c>
      <c r="C32" s="3">
        <v>199.2</v>
      </c>
      <c r="D32" s="3">
        <v>34240600</v>
      </c>
      <c r="E32" s="3">
        <v>201</v>
      </c>
      <c r="F32" s="3">
        <v>260479</v>
      </c>
      <c r="G32" s="3">
        <v>203.6</v>
      </c>
      <c r="H32" s="3">
        <v>18421.099999999999</v>
      </c>
      <c r="I32" s="3">
        <v>205.7</v>
      </c>
      <c r="J32" s="3">
        <v>123.381</v>
      </c>
    </row>
    <row r="33" spans="1:18" x14ac:dyDescent="0.2">
      <c r="A33" s="3">
        <v>207.9</v>
      </c>
      <c r="B33" s="3">
        <v>1005.44</v>
      </c>
      <c r="C33" s="3">
        <v>209.9</v>
      </c>
      <c r="D33" s="3">
        <v>34385900</v>
      </c>
      <c r="E33" s="3">
        <v>211.7</v>
      </c>
      <c r="F33" s="3">
        <v>260189</v>
      </c>
      <c r="G33" s="3">
        <v>213.9</v>
      </c>
      <c r="H33" s="3">
        <v>18453.099999999999</v>
      </c>
      <c r="I33" s="3">
        <v>216</v>
      </c>
      <c r="J33" s="3">
        <v>123.381</v>
      </c>
      <c r="N33" t="s">
        <v>161</v>
      </c>
      <c r="O33" t="s">
        <v>162</v>
      </c>
      <c r="P33" t="s">
        <v>163</v>
      </c>
      <c r="Q33" t="s">
        <v>164</v>
      </c>
      <c r="R33" t="s">
        <v>165</v>
      </c>
    </row>
    <row r="34" spans="1:18" x14ac:dyDescent="0.2">
      <c r="A34" s="3">
        <v>218.2</v>
      </c>
      <c r="B34" s="3">
        <v>996.26300000000003</v>
      </c>
      <c r="C34" s="3">
        <v>220.2</v>
      </c>
      <c r="D34" s="3">
        <v>34271200</v>
      </c>
      <c r="E34" s="3">
        <v>222</v>
      </c>
      <c r="F34" s="3">
        <v>260548</v>
      </c>
      <c r="G34" s="3">
        <v>224.2</v>
      </c>
      <c r="H34" s="3">
        <v>18310.5</v>
      </c>
      <c r="I34" s="3">
        <v>226.3</v>
      </c>
      <c r="J34" s="3">
        <v>128.47999999999999</v>
      </c>
      <c r="N34" t="s">
        <v>167</v>
      </c>
      <c r="O34" s="3">
        <v>3.705383E-3</v>
      </c>
      <c r="P34" s="3">
        <v>130.64420000000001</v>
      </c>
      <c r="Q34" s="3">
        <v>7.8677830000000004E-2</v>
      </c>
      <c r="R34" s="3">
        <v>261584.9</v>
      </c>
    </row>
    <row r="35" spans="1:18" x14ac:dyDescent="0.2">
      <c r="A35" s="3">
        <v>228.5</v>
      </c>
      <c r="B35" s="3">
        <v>977.90700000000004</v>
      </c>
      <c r="C35" s="3">
        <v>230.5</v>
      </c>
      <c r="D35" s="3">
        <v>34400000</v>
      </c>
      <c r="E35" s="3">
        <v>232.3</v>
      </c>
      <c r="F35" s="3">
        <v>259723</v>
      </c>
      <c r="G35" s="3">
        <v>234.5</v>
      </c>
      <c r="H35" s="3">
        <v>18325.2</v>
      </c>
      <c r="I35" s="3">
        <v>236.6</v>
      </c>
      <c r="J35" s="3">
        <v>139.696</v>
      </c>
      <c r="N35" t="s">
        <v>168</v>
      </c>
      <c r="O35" s="3">
        <v>1.189999E-4</v>
      </c>
      <c r="P35" s="3">
        <v>0.36170409999999997</v>
      </c>
      <c r="Q35" s="3">
        <v>8.3118250000000003E-4</v>
      </c>
      <c r="R35" s="3">
        <v>740.72289999999998</v>
      </c>
    </row>
    <row r="36" spans="1:18" x14ac:dyDescent="0.2">
      <c r="A36" s="3">
        <v>238.8</v>
      </c>
      <c r="B36" s="3">
        <v>974.84799999999996</v>
      </c>
      <c r="C36" s="3">
        <v>240.8</v>
      </c>
      <c r="D36" s="3">
        <v>34419100</v>
      </c>
      <c r="E36" s="3">
        <v>242.6</v>
      </c>
      <c r="F36" s="3">
        <v>259446</v>
      </c>
      <c r="G36" s="3">
        <v>244.8</v>
      </c>
      <c r="H36" s="3">
        <v>18307.5</v>
      </c>
      <c r="I36" s="3">
        <v>246.9</v>
      </c>
      <c r="J36" s="3">
        <v>131.53899999999999</v>
      </c>
      <c r="N36" t="s">
        <v>169</v>
      </c>
      <c r="O36" s="3">
        <v>1.6057699999999999</v>
      </c>
      <c r="P36" s="3">
        <v>0.1384309</v>
      </c>
      <c r="Q36" s="3">
        <v>0.52821899999999999</v>
      </c>
      <c r="R36" s="3">
        <v>0.14158370000000001</v>
      </c>
    </row>
    <row r="37" spans="1:18" x14ac:dyDescent="0.2">
      <c r="N37" t="s">
        <v>170</v>
      </c>
      <c r="O37" s="3">
        <v>1.6136170000000001</v>
      </c>
      <c r="P37" s="3">
        <v>9.8946309999999996E-2</v>
      </c>
      <c r="Q37" s="3">
        <v>0.26535530000000002</v>
      </c>
      <c r="R37" s="3">
        <v>9.8573850000000005E-2</v>
      </c>
    </row>
    <row r="38" spans="1:18" x14ac:dyDescent="0.2">
      <c r="A38" t="s">
        <v>17</v>
      </c>
      <c r="N38" t="s">
        <v>171</v>
      </c>
      <c r="O38" s="3">
        <v>0</v>
      </c>
      <c r="P38" s="3">
        <v>0</v>
      </c>
      <c r="Q38" s="3">
        <v>0</v>
      </c>
      <c r="R38" s="3">
        <v>0</v>
      </c>
    </row>
    <row r="39" spans="1:18" x14ac:dyDescent="0.2">
      <c r="N39" t="s">
        <v>172</v>
      </c>
      <c r="O39" s="3">
        <v>3.705257E-3</v>
      </c>
      <c r="P39" s="3">
        <v>130.64349999999999</v>
      </c>
      <c r="Q39" s="3">
        <v>7.8676200000000002E-2</v>
      </c>
      <c r="R39" s="3">
        <v>1046340</v>
      </c>
    </row>
    <row r="40" spans="1:18" x14ac:dyDescent="0.2">
      <c r="A40" t="s">
        <v>18</v>
      </c>
    </row>
    <row r="41" spans="1:18" x14ac:dyDescent="0.2">
      <c r="N41" t="s">
        <v>173</v>
      </c>
      <c r="O41" t="s">
        <v>162</v>
      </c>
      <c r="P41" t="s">
        <v>163</v>
      </c>
      <c r="Q41" t="s">
        <v>164</v>
      </c>
      <c r="R41" t="s">
        <v>165</v>
      </c>
    </row>
    <row r="42" spans="1:18" x14ac:dyDescent="0.2">
      <c r="A42" t="s">
        <v>19</v>
      </c>
      <c r="B42" t="s">
        <v>222</v>
      </c>
      <c r="N42" t="s">
        <v>167</v>
      </c>
      <c r="O42" s="3">
        <v>3.637777E-3</v>
      </c>
      <c r="P42" s="3">
        <v>130.33099999999999</v>
      </c>
      <c r="Q42" s="3">
        <v>7.5512789999999996E-2</v>
      </c>
      <c r="R42" s="3">
        <v>261745.6</v>
      </c>
    </row>
    <row r="43" spans="1:18" x14ac:dyDescent="0.2">
      <c r="A43" t="s">
        <v>20</v>
      </c>
      <c r="D43">
        <v>1</v>
      </c>
      <c r="N43" t="s">
        <v>168</v>
      </c>
      <c r="O43" s="3">
        <v>5.025618E-5</v>
      </c>
      <c r="P43" s="3">
        <v>0.2360884</v>
      </c>
      <c r="Q43" s="3">
        <v>1.1988929999999999E-3</v>
      </c>
      <c r="R43" s="3">
        <v>497.39580000000001</v>
      </c>
    </row>
    <row r="44" spans="1:18" x14ac:dyDescent="0.2">
      <c r="A44" t="s">
        <v>21</v>
      </c>
      <c r="D44" t="s">
        <v>13</v>
      </c>
      <c r="N44" t="s">
        <v>169</v>
      </c>
      <c r="O44" s="3">
        <v>0.69075419999999998</v>
      </c>
      <c r="P44" s="3">
        <v>9.0572620000000006E-2</v>
      </c>
      <c r="Q44" s="3">
        <v>0.79383420000000005</v>
      </c>
      <c r="R44" s="3">
        <v>9.5015119999999995E-2</v>
      </c>
    </row>
    <row r="45" spans="1:18" x14ac:dyDescent="0.2">
      <c r="A45" t="s">
        <v>22</v>
      </c>
      <c r="C45">
        <v>-3</v>
      </c>
      <c r="N45" t="s">
        <v>170</v>
      </c>
      <c r="O45" s="3">
        <v>1.6279710000000001</v>
      </c>
      <c r="P45" s="3">
        <v>9.8917140000000001E-2</v>
      </c>
      <c r="Q45" s="3">
        <v>0.27001920000000001</v>
      </c>
      <c r="R45" s="3">
        <v>9.8543909999999998E-2</v>
      </c>
    </row>
    <row r="46" spans="1:18" x14ac:dyDescent="0.2">
      <c r="A46" t="s">
        <v>20</v>
      </c>
      <c r="D46">
        <v>6</v>
      </c>
      <c r="N46" t="s">
        <v>171</v>
      </c>
      <c r="O46" s="3">
        <v>0</v>
      </c>
      <c r="P46" s="3">
        <v>0</v>
      </c>
      <c r="Q46" s="3">
        <v>0</v>
      </c>
      <c r="R46" s="3">
        <v>0</v>
      </c>
    </row>
    <row r="47" spans="1:18" x14ac:dyDescent="0.2">
      <c r="A47" t="s">
        <v>21</v>
      </c>
      <c r="D47" t="s">
        <v>13</v>
      </c>
      <c r="N47" t="s">
        <v>172</v>
      </c>
      <c r="O47" s="3">
        <v>3.6377240000000002E-3</v>
      </c>
      <c r="P47" s="3">
        <v>130.33070000000001</v>
      </c>
      <c r="Q47" s="3">
        <v>7.5514079999999997E-2</v>
      </c>
      <c r="R47" s="3">
        <v>1046983</v>
      </c>
    </row>
    <row r="48" spans="1:18" x14ac:dyDescent="0.2">
      <c r="A48" t="s">
        <v>22</v>
      </c>
      <c r="C48">
        <v>-3</v>
      </c>
    </row>
    <row r="49" spans="1:18" x14ac:dyDescent="0.2">
      <c r="A49" t="s">
        <v>20</v>
      </c>
      <c r="D49">
        <v>11</v>
      </c>
      <c r="N49" t="s">
        <v>174</v>
      </c>
      <c r="O49" t="s">
        <v>162</v>
      </c>
      <c r="P49" t="s">
        <v>163</v>
      </c>
      <c r="Q49" t="s">
        <v>164</v>
      </c>
      <c r="R49" t="s">
        <v>165</v>
      </c>
    </row>
    <row r="50" spans="1:18" x14ac:dyDescent="0.2">
      <c r="A50" t="s">
        <v>21</v>
      </c>
      <c r="D50" t="s">
        <v>13</v>
      </c>
      <c r="N50" t="s">
        <v>167</v>
      </c>
      <c r="O50" s="3">
        <v>3.604594E-3</v>
      </c>
      <c r="P50" s="3">
        <v>130.72550000000001</v>
      </c>
      <c r="Q50" s="3">
        <v>7.2957679999999997E-2</v>
      </c>
      <c r="R50" s="3">
        <v>261272.2</v>
      </c>
    </row>
    <row r="51" spans="1:18" x14ac:dyDescent="0.2">
      <c r="A51" t="s">
        <v>22</v>
      </c>
      <c r="C51">
        <v>-4</v>
      </c>
      <c r="N51" t="s">
        <v>168</v>
      </c>
      <c r="O51" s="3">
        <v>9.4262959999999999E-5</v>
      </c>
      <c r="P51" s="3">
        <v>0.75782329999999998</v>
      </c>
      <c r="Q51" s="3">
        <v>9.6444659999999998E-4</v>
      </c>
      <c r="R51" s="3">
        <v>1205.722</v>
      </c>
    </row>
    <row r="52" spans="1:18" x14ac:dyDescent="0.2">
      <c r="A52" t="s">
        <v>20</v>
      </c>
      <c r="D52">
        <v>16</v>
      </c>
      <c r="N52" t="s">
        <v>169</v>
      </c>
      <c r="O52" s="3">
        <v>1.307539</v>
      </c>
      <c r="P52" s="3">
        <v>0.28985290000000002</v>
      </c>
      <c r="Q52" s="3">
        <v>0.66096310000000003</v>
      </c>
      <c r="R52" s="3">
        <v>0.23074059999999999</v>
      </c>
    </row>
    <row r="53" spans="1:18" x14ac:dyDescent="0.2">
      <c r="A53" t="s">
        <v>21</v>
      </c>
      <c r="D53" t="s">
        <v>13</v>
      </c>
      <c r="N53" t="s">
        <v>170</v>
      </c>
      <c r="O53" s="3">
        <v>1.6369530000000001</v>
      </c>
      <c r="P53" s="3">
        <v>9.9004629999999996E-2</v>
      </c>
      <c r="Q53" s="3">
        <v>0.27433249999999998</v>
      </c>
      <c r="R53" s="3">
        <v>9.863218E-2</v>
      </c>
    </row>
    <row r="54" spans="1:18" x14ac:dyDescent="0.2">
      <c r="A54" t="s">
        <v>22</v>
      </c>
      <c r="C54">
        <v>-4</v>
      </c>
      <c r="N54" t="s">
        <v>171</v>
      </c>
      <c r="O54" s="3">
        <v>0</v>
      </c>
      <c r="P54" s="3">
        <v>0</v>
      </c>
      <c r="Q54" s="3">
        <v>0</v>
      </c>
      <c r="R54" s="3">
        <v>0</v>
      </c>
    </row>
    <row r="55" spans="1:18" x14ac:dyDescent="0.2">
      <c r="N55" t="s">
        <v>172</v>
      </c>
      <c r="O55" s="3">
        <v>3.604309E-3</v>
      </c>
      <c r="P55" s="3">
        <v>130.72300000000001</v>
      </c>
      <c r="Q55" s="3">
        <v>7.296039E-2</v>
      </c>
      <c r="R55" s="3">
        <v>1045089</v>
      </c>
    </row>
    <row r="56" spans="1:18" x14ac:dyDescent="0.2">
      <c r="A56" t="s">
        <v>23</v>
      </c>
    </row>
    <row r="57" spans="1:18" x14ac:dyDescent="0.2">
      <c r="N57" t="s">
        <v>175</v>
      </c>
      <c r="O57" t="s">
        <v>162</v>
      </c>
      <c r="P57" t="s">
        <v>163</v>
      </c>
      <c r="Q57" t="s">
        <v>164</v>
      </c>
      <c r="R57" t="s">
        <v>165</v>
      </c>
    </row>
    <row r="58" spans="1:18" x14ac:dyDescent="0.2">
      <c r="A58" t="s">
        <v>19</v>
      </c>
      <c r="B58" t="s">
        <v>222</v>
      </c>
      <c r="N58" t="s">
        <v>167</v>
      </c>
      <c r="O58" s="3">
        <v>3.7414369999999998E-3</v>
      </c>
      <c r="P58" s="3">
        <v>132.05840000000001</v>
      </c>
      <c r="Q58" s="3">
        <v>7.1667969999999998E-2</v>
      </c>
      <c r="R58" s="3">
        <v>259660.1</v>
      </c>
    </row>
    <row r="59" spans="1:18" x14ac:dyDescent="0.2">
      <c r="A59" t="s">
        <v>24</v>
      </c>
      <c r="C59" t="s">
        <v>25</v>
      </c>
      <c r="N59" t="s">
        <v>168</v>
      </c>
      <c r="O59" s="3">
        <v>2.0784140000000001E-4</v>
      </c>
      <c r="P59" s="3">
        <v>0.50712710000000005</v>
      </c>
      <c r="Q59" s="3">
        <v>7.0382069999999999E-4</v>
      </c>
      <c r="R59" s="3">
        <v>703.85350000000005</v>
      </c>
    </row>
    <row r="60" spans="1:18" x14ac:dyDescent="0.2">
      <c r="A60" t="s">
        <v>26</v>
      </c>
      <c r="N60" t="s">
        <v>169</v>
      </c>
      <c r="O60" s="3">
        <v>2.7775620000000001</v>
      </c>
      <c r="P60" s="3">
        <v>0.1920087</v>
      </c>
      <c r="Q60" s="3">
        <v>0.49102869999999998</v>
      </c>
      <c r="R60" s="3">
        <v>0.1355336</v>
      </c>
    </row>
    <row r="61" spans="1:18" x14ac:dyDescent="0.2">
      <c r="A61" t="s">
        <v>27</v>
      </c>
      <c r="N61" t="s">
        <v>170</v>
      </c>
      <c r="O61" s="3">
        <v>1.61174</v>
      </c>
      <c r="P61" s="3">
        <v>9.9304429999999999E-2</v>
      </c>
      <c r="Q61" s="3">
        <v>0.27733570000000002</v>
      </c>
      <c r="R61" s="3">
        <v>9.8934569999999999E-2</v>
      </c>
    </row>
    <row r="62" spans="1:18" x14ac:dyDescent="0.2">
      <c r="A62" t="s">
        <v>28</v>
      </c>
      <c r="D62">
        <v>1629</v>
      </c>
      <c r="N62" t="s">
        <v>171</v>
      </c>
      <c r="O62" s="3">
        <v>0</v>
      </c>
      <c r="P62" s="3">
        <v>0</v>
      </c>
      <c r="Q62" s="3">
        <v>0</v>
      </c>
      <c r="R62" s="3">
        <v>0</v>
      </c>
    </row>
    <row r="63" spans="1:18" x14ac:dyDescent="0.2">
      <c r="A63" t="s">
        <v>29</v>
      </c>
      <c r="D63">
        <v>-5827</v>
      </c>
      <c r="N63" t="s">
        <v>172</v>
      </c>
      <c r="O63" s="3">
        <v>3.7415600000000001E-3</v>
      </c>
      <c r="P63" s="3">
        <v>132.0574</v>
      </c>
      <c r="Q63" s="3">
        <v>7.1666789999999994E-2</v>
      </c>
      <c r="R63" s="3">
        <v>1038640</v>
      </c>
    </row>
    <row r="64" spans="1:18" x14ac:dyDescent="0.2">
      <c r="A64" t="s">
        <v>30</v>
      </c>
      <c r="D64">
        <v>0</v>
      </c>
    </row>
    <row r="65" spans="1:18" x14ac:dyDescent="0.2">
      <c r="A65" t="s">
        <v>31</v>
      </c>
      <c r="N65" t="s">
        <v>176</v>
      </c>
      <c r="O65" t="s">
        <v>162</v>
      </c>
      <c r="P65" t="s">
        <v>163</v>
      </c>
      <c r="Q65" t="s">
        <v>164</v>
      </c>
      <c r="R65" t="s">
        <v>165</v>
      </c>
    </row>
    <row r="66" spans="1:18" x14ac:dyDescent="0.2">
      <c r="A66" t="s">
        <v>28</v>
      </c>
      <c r="D66">
        <v>1029</v>
      </c>
      <c r="N66" t="s">
        <v>167</v>
      </c>
      <c r="O66" s="3">
        <v>3.8026499999999999E-3</v>
      </c>
      <c r="P66" s="3">
        <v>132.2012</v>
      </c>
      <c r="Q66" s="3">
        <v>7.0579820000000001E-2</v>
      </c>
      <c r="R66" s="3">
        <v>259976.6</v>
      </c>
    </row>
    <row r="67" spans="1:18" x14ac:dyDescent="0.2">
      <c r="A67" t="s">
        <v>29</v>
      </c>
      <c r="D67">
        <v>-5827</v>
      </c>
      <c r="N67" t="s">
        <v>168</v>
      </c>
      <c r="O67" s="3">
        <v>5.0626569999999999E-5</v>
      </c>
      <c r="P67" s="3">
        <v>0.49007849999999997</v>
      </c>
      <c r="Q67" s="3">
        <v>2.6422830000000003E-4</v>
      </c>
      <c r="R67" s="3">
        <v>488.97039999999998</v>
      </c>
    </row>
    <row r="68" spans="1:18" x14ac:dyDescent="0.2">
      <c r="A68" t="s">
        <v>32</v>
      </c>
      <c r="N68" t="s">
        <v>169</v>
      </c>
      <c r="O68" s="3">
        <v>0.66567480000000001</v>
      </c>
      <c r="P68" s="3">
        <v>0.1853532</v>
      </c>
      <c r="Q68" s="3">
        <v>0.18718409999999999</v>
      </c>
      <c r="R68" s="3">
        <v>9.4041230000000003E-2</v>
      </c>
    </row>
    <row r="69" spans="1:18" x14ac:dyDescent="0.2">
      <c r="A69" t="s">
        <v>28</v>
      </c>
      <c r="D69">
        <v>0</v>
      </c>
      <c r="N69" t="s">
        <v>170</v>
      </c>
      <c r="O69" s="3">
        <v>1.5978060000000001</v>
      </c>
      <c r="P69" s="3">
        <v>9.9244209999999999E-2</v>
      </c>
      <c r="Q69" s="3">
        <v>0.27902359999999998</v>
      </c>
      <c r="R69" s="3">
        <v>9.8874980000000001E-2</v>
      </c>
    </row>
    <row r="70" spans="1:18" x14ac:dyDescent="0.2">
      <c r="A70" t="s">
        <v>29</v>
      </c>
      <c r="D70">
        <v>0</v>
      </c>
      <c r="N70" t="s">
        <v>171</v>
      </c>
      <c r="O70" s="3">
        <v>0</v>
      </c>
      <c r="P70" s="3">
        <v>0</v>
      </c>
      <c r="Q70" s="3">
        <v>0</v>
      </c>
      <c r="R70" s="3">
        <v>0</v>
      </c>
    </row>
    <row r="71" spans="1:18" x14ac:dyDescent="0.2">
      <c r="N71" t="s">
        <v>172</v>
      </c>
      <c r="O71" s="3">
        <v>3.8027059999999999E-3</v>
      </c>
      <c r="P71" s="3">
        <v>132.20060000000001</v>
      </c>
      <c r="Q71" s="3">
        <v>7.0579740000000002E-2</v>
      </c>
      <c r="R71" s="3">
        <v>1039906</v>
      </c>
    </row>
    <row r="72" spans="1:18" x14ac:dyDescent="0.2">
      <c r="A72" t="s">
        <v>33</v>
      </c>
    </row>
    <row r="74" spans="1:18" x14ac:dyDescent="0.2">
      <c r="A74" t="s">
        <v>34</v>
      </c>
      <c r="C74" t="s">
        <v>8</v>
      </c>
      <c r="N74" t="s">
        <v>159</v>
      </c>
    </row>
    <row r="75" spans="1:18" x14ac:dyDescent="0.2">
      <c r="A75" t="s">
        <v>35</v>
      </c>
      <c r="C75" s="1">
        <v>44838</v>
      </c>
      <c r="N75" t="s">
        <v>177</v>
      </c>
    </row>
    <row r="76" spans="1:18" x14ac:dyDescent="0.2">
      <c r="A76" t="s">
        <v>36</v>
      </c>
      <c r="C76" s="2">
        <v>0.4236111111111111</v>
      </c>
      <c r="N76" t="s">
        <v>159</v>
      </c>
    </row>
    <row r="78" spans="1:18" x14ac:dyDescent="0.2">
      <c r="A78" t="s">
        <v>37</v>
      </c>
      <c r="N78" t="s">
        <v>178</v>
      </c>
      <c r="O78" t="s">
        <v>162</v>
      </c>
      <c r="P78" t="s">
        <v>163</v>
      </c>
      <c r="Q78" t="s">
        <v>164</v>
      </c>
      <c r="R78" t="s">
        <v>165</v>
      </c>
    </row>
    <row r="79" spans="1:18" x14ac:dyDescent="0.2">
      <c r="N79" t="s">
        <v>167</v>
      </c>
      <c r="O79" s="3">
        <v>3.6983680000000001E-3</v>
      </c>
      <c r="P79" s="3">
        <v>131.19210000000001</v>
      </c>
      <c r="Q79" s="3">
        <v>7.3879219999999995E-2</v>
      </c>
      <c r="R79" s="3">
        <v>260847.9</v>
      </c>
    </row>
    <row r="80" spans="1:18" x14ac:dyDescent="0.2">
      <c r="A80" t="s">
        <v>19</v>
      </c>
      <c r="C80" t="s">
        <v>222</v>
      </c>
      <c r="N80" t="s">
        <v>168</v>
      </c>
      <c r="O80" s="3">
        <v>1.287541E-4</v>
      </c>
      <c r="P80" s="3">
        <v>0.91442259999999997</v>
      </c>
      <c r="Q80" s="3">
        <v>3.079226E-3</v>
      </c>
      <c r="R80" s="3">
        <v>1118.03</v>
      </c>
    </row>
    <row r="81" spans="1:18" x14ac:dyDescent="0.2">
      <c r="A81" t="s">
        <v>38</v>
      </c>
      <c r="C81">
        <v>20</v>
      </c>
      <c r="N81" t="s">
        <v>169</v>
      </c>
      <c r="O81" s="3">
        <v>0.77845920000000002</v>
      </c>
      <c r="P81" s="3">
        <v>0.1558563</v>
      </c>
      <c r="Q81" s="3">
        <v>0.931975</v>
      </c>
      <c r="R81" s="3">
        <v>9.5840980000000006E-2</v>
      </c>
    </row>
    <row r="82" spans="1:18" x14ac:dyDescent="0.2">
      <c r="A82" t="s">
        <v>39</v>
      </c>
      <c r="B82">
        <v>249</v>
      </c>
      <c r="N82" t="s">
        <v>170</v>
      </c>
      <c r="O82" s="3">
        <v>0.72334330000000002</v>
      </c>
      <c r="P82" s="3">
        <v>4.4311240000000002E-2</v>
      </c>
      <c r="Q82" s="3">
        <v>0.1221125</v>
      </c>
      <c r="R82" s="3">
        <v>4.4145129999999998E-2</v>
      </c>
    </row>
    <row r="83" spans="1:18" x14ac:dyDescent="0.2">
      <c r="A83" t="s">
        <v>40</v>
      </c>
      <c r="B83">
        <v>261</v>
      </c>
      <c r="N83" t="s">
        <v>171</v>
      </c>
      <c r="O83" s="3">
        <v>0</v>
      </c>
      <c r="P83" s="3">
        <v>0</v>
      </c>
      <c r="Q83" s="3">
        <v>0</v>
      </c>
      <c r="R83" s="3">
        <v>0</v>
      </c>
    </row>
    <row r="84" spans="1:18" x14ac:dyDescent="0.2">
      <c r="A84" t="s">
        <v>41</v>
      </c>
      <c r="B84" t="s">
        <v>42</v>
      </c>
      <c r="N84" t="s">
        <v>172</v>
      </c>
      <c r="O84" s="3">
        <v>3.6981340000000001E-3</v>
      </c>
      <c r="P84" s="3">
        <v>131.1885</v>
      </c>
      <c r="Q84" s="3">
        <v>7.38872E-2</v>
      </c>
      <c r="R84" s="3">
        <v>5216958</v>
      </c>
    </row>
    <row r="85" spans="1:18" x14ac:dyDescent="0.2">
      <c r="A85" t="s">
        <v>43</v>
      </c>
    </row>
    <row r="86" spans="1:18" x14ac:dyDescent="0.2">
      <c r="A86" t="s">
        <v>44</v>
      </c>
      <c r="C86">
        <v>1</v>
      </c>
      <c r="N86" t="s">
        <v>159</v>
      </c>
    </row>
    <row r="87" spans="1:18" x14ac:dyDescent="0.2">
      <c r="A87" t="s">
        <v>45</v>
      </c>
      <c r="B87" t="s">
        <v>46</v>
      </c>
      <c r="N87" t="s">
        <v>179</v>
      </c>
    </row>
    <row r="88" spans="1:18" x14ac:dyDescent="0.2">
      <c r="A88" t="s">
        <v>47</v>
      </c>
      <c r="C88" t="s">
        <v>42</v>
      </c>
      <c r="N88" t="s">
        <v>159</v>
      </c>
    </row>
    <row r="89" spans="1:18" x14ac:dyDescent="0.2">
      <c r="A89" t="s">
        <v>48</v>
      </c>
    </row>
    <row r="90" spans="1:18" x14ac:dyDescent="0.2">
      <c r="A90" t="s">
        <v>49</v>
      </c>
      <c r="N90" t="s">
        <v>180</v>
      </c>
      <c r="O90" t="s">
        <v>162</v>
      </c>
      <c r="P90" t="s">
        <v>163</v>
      </c>
      <c r="Q90" t="s">
        <v>164</v>
      </c>
      <c r="R90" t="s">
        <v>165</v>
      </c>
    </row>
    <row r="91" spans="1:18" x14ac:dyDescent="0.2">
      <c r="A91" t="s">
        <v>50</v>
      </c>
      <c r="N91" t="s">
        <v>167</v>
      </c>
      <c r="O91" s="3">
        <v>3.6983680000000001E-3</v>
      </c>
      <c r="P91" s="3">
        <v>131.19210000000001</v>
      </c>
      <c r="Q91" s="3">
        <v>7.3879219999999995E-2</v>
      </c>
      <c r="R91" s="3">
        <v>260847.9</v>
      </c>
    </row>
    <row r="92" spans="1:18" x14ac:dyDescent="0.2">
      <c r="A92" t="s">
        <v>51</v>
      </c>
      <c r="N92" t="s">
        <v>168</v>
      </c>
      <c r="O92" s="3">
        <v>7.9441339999999997E-5</v>
      </c>
      <c r="P92" s="3">
        <v>0.8700772</v>
      </c>
      <c r="Q92" s="3">
        <v>3.2526949999999999E-3</v>
      </c>
      <c r="R92" s="3">
        <v>961.66579999999999</v>
      </c>
    </row>
    <row r="93" spans="1:18" x14ac:dyDescent="0.2">
      <c r="A93" t="s">
        <v>52</v>
      </c>
      <c r="N93" t="s">
        <v>169</v>
      </c>
      <c r="O93" s="3">
        <v>0.96061949999999996</v>
      </c>
      <c r="P93" s="3">
        <v>0.29659590000000002</v>
      </c>
      <c r="Q93" s="3">
        <v>1.9689559999999999</v>
      </c>
      <c r="R93" s="3">
        <v>0.16487389999999999</v>
      </c>
    </row>
    <row r="94" spans="1:18" x14ac:dyDescent="0.2">
      <c r="A94" t="s">
        <v>53</v>
      </c>
      <c r="D94" t="s">
        <v>42</v>
      </c>
      <c r="N94" t="s">
        <v>170</v>
      </c>
      <c r="O94" s="3">
        <v>0.72334330000000002</v>
      </c>
      <c r="P94" s="3">
        <v>4.4311240000000002E-2</v>
      </c>
      <c r="Q94" s="3">
        <v>0.1221125</v>
      </c>
      <c r="R94" s="3">
        <v>4.4145129999999998E-2</v>
      </c>
    </row>
    <row r="95" spans="1:18" x14ac:dyDescent="0.2">
      <c r="A95" t="s">
        <v>54</v>
      </c>
      <c r="N95" t="s">
        <v>171</v>
      </c>
      <c r="O95" s="3">
        <v>0</v>
      </c>
      <c r="P95" s="3">
        <v>0</v>
      </c>
      <c r="Q95" s="3">
        <v>0</v>
      </c>
      <c r="R95" s="3">
        <v>0</v>
      </c>
    </row>
    <row r="96" spans="1:18" x14ac:dyDescent="0.2">
      <c r="A96" t="s">
        <v>55</v>
      </c>
      <c r="N96" t="s">
        <v>172</v>
      </c>
      <c r="O96" s="3">
        <v>3.6981340000000001E-3</v>
      </c>
      <c r="P96" s="3">
        <v>131.1885</v>
      </c>
      <c r="Q96" s="3">
        <v>7.38872E-2</v>
      </c>
      <c r="R96" s="3">
        <v>5216958</v>
      </c>
    </row>
    <row r="97" spans="1:18" x14ac:dyDescent="0.2">
      <c r="A97" t="s">
        <v>56</v>
      </c>
    </row>
    <row r="98" spans="1:18" x14ac:dyDescent="0.2">
      <c r="A98" t="s">
        <v>57</v>
      </c>
      <c r="C98" t="s">
        <v>42</v>
      </c>
    </row>
    <row r="99" spans="1:18" x14ac:dyDescent="0.2">
      <c r="A99" t="s">
        <v>58</v>
      </c>
    </row>
    <row r="100" spans="1:18" x14ac:dyDescent="0.2">
      <c r="A100" t="s">
        <v>59</v>
      </c>
    </row>
    <row r="101" spans="1:18" x14ac:dyDescent="0.2">
      <c r="A101" t="s">
        <v>60</v>
      </c>
      <c r="N101" t="s">
        <v>181</v>
      </c>
    </row>
    <row r="102" spans="1:18" x14ac:dyDescent="0.2">
      <c r="A102" t="s">
        <v>61</v>
      </c>
      <c r="N102" t="s">
        <v>231</v>
      </c>
    </row>
    <row r="103" spans="1:18" x14ac:dyDescent="0.2">
      <c r="A103" t="s">
        <v>62</v>
      </c>
      <c r="C103" t="s">
        <v>42</v>
      </c>
      <c r="N103">
        <v>1</v>
      </c>
      <c r="O103">
        <v>1</v>
      </c>
      <c r="P103">
        <v>1</v>
      </c>
      <c r="Q103">
        <v>1</v>
      </c>
    </row>
    <row r="104" spans="1:18" x14ac:dyDescent="0.2">
      <c r="A104" t="s">
        <v>58</v>
      </c>
      <c r="N104" t="s">
        <v>182</v>
      </c>
    </row>
    <row r="105" spans="1:18" x14ac:dyDescent="0.2">
      <c r="A105" t="s">
        <v>63</v>
      </c>
      <c r="N105" t="s">
        <v>232</v>
      </c>
    </row>
    <row r="106" spans="1:18" x14ac:dyDescent="0.2">
      <c r="A106" t="s">
        <v>64</v>
      </c>
      <c r="N106" t="s">
        <v>183</v>
      </c>
    </row>
    <row r="107" spans="1:18" x14ac:dyDescent="0.2">
      <c r="A107" t="s">
        <v>65</v>
      </c>
      <c r="N107" t="s">
        <v>184</v>
      </c>
      <c r="O107" t="s">
        <v>185</v>
      </c>
      <c r="P107" t="s">
        <v>186</v>
      </c>
      <c r="Q107" t="s">
        <v>187</v>
      </c>
    </row>
    <row r="108" spans="1:18" x14ac:dyDescent="0.2">
      <c r="A108" t="s">
        <v>66</v>
      </c>
      <c r="N108" t="s">
        <v>188</v>
      </c>
    </row>
    <row r="109" spans="1:18" x14ac:dyDescent="0.2">
      <c r="A109" t="s">
        <v>67</v>
      </c>
      <c r="N109">
        <v>1</v>
      </c>
      <c r="O109" s="3">
        <v>3.705383E-3</v>
      </c>
      <c r="P109" s="3">
        <v>130.64420000000001</v>
      </c>
      <c r="Q109" s="3">
        <v>7.8677830000000004E-2</v>
      </c>
      <c r="R109" s="3">
        <v>261584.9</v>
      </c>
    </row>
    <row r="110" spans="1:18" x14ac:dyDescent="0.2">
      <c r="A110" t="s">
        <v>68</v>
      </c>
      <c r="C110" t="s">
        <v>46</v>
      </c>
      <c r="N110">
        <v>2</v>
      </c>
      <c r="O110" s="3">
        <v>3.637777E-3</v>
      </c>
      <c r="P110" s="3">
        <v>130.33099999999999</v>
      </c>
      <c r="Q110" s="3">
        <v>7.5512789999999996E-2</v>
      </c>
      <c r="R110" s="3">
        <v>261745.6</v>
      </c>
    </row>
    <row r="111" spans="1:18" x14ac:dyDescent="0.2">
      <c r="A111" t="s">
        <v>58</v>
      </c>
      <c r="D111" t="s">
        <v>13</v>
      </c>
      <c r="N111">
        <v>3</v>
      </c>
      <c r="O111" s="3">
        <v>3.604594E-3</v>
      </c>
      <c r="P111" s="3">
        <v>130.72550000000001</v>
      </c>
      <c r="Q111" s="3">
        <v>7.2957679999999997E-2</v>
      </c>
      <c r="R111" s="3">
        <v>261272.2</v>
      </c>
    </row>
    <row r="112" spans="1:18" x14ac:dyDescent="0.2">
      <c r="A112" t="s">
        <v>63</v>
      </c>
      <c r="B112">
        <v>1</v>
      </c>
      <c r="N112">
        <v>4</v>
      </c>
      <c r="O112" s="3">
        <v>3.7414369999999998E-3</v>
      </c>
      <c r="P112" s="3">
        <v>132.05840000000001</v>
      </c>
      <c r="Q112" s="3">
        <v>7.1667969999999998E-2</v>
      </c>
      <c r="R112" s="3">
        <v>259660.1</v>
      </c>
    </row>
    <row r="113" spans="1:18" x14ac:dyDescent="0.2">
      <c r="A113" t="s">
        <v>64</v>
      </c>
      <c r="B113">
        <v>5</v>
      </c>
      <c r="N113">
        <v>5</v>
      </c>
      <c r="O113" s="3">
        <v>3.8026499999999999E-3</v>
      </c>
      <c r="P113" s="3">
        <v>132.2012</v>
      </c>
      <c r="Q113" s="3">
        <v>7.0579820000000001E-2</v>
      </c>
      <c r="R113" s="3">
        <v>259976.6</v>
      </c>
    </row>
    <row r="114" spans="1:18" x14ac:dyDescent="0.2">
      <c r="A114" t="s">
        <v>69</v>
      </c>
      <c r="C114">
        <v>-80</v>
      </c>
      <c r="N114">
        <v>1</v>
      </c>
      <c r="O114" s="3">
        <v>1.6057699999999999</v>
      </c>
      <c r="P114" s="3">
        <v>0.1384309</v>
      </c>
      <c r="Q114" s="3">
        <v>0.52821899999999999</v>
      </c>
      <c r="R114" s="3">
        <v>0.14158370000000001</v>
      </c>
    </row>
    <row r="115" spans="1:18" x14ac:dyDescent="0.2">
      <c r="A115" t="s">
        <v>70</v>
      </c>
      <c r="C115">
        <v>20</v>
      </c>
      <c r="N115">
        <v>2</v>
      </c>
      <c r="O115" s="3">
        <v>0.69075419999999998</v>
      </c>
      <c r="P115" s="3">
        <v>9.0572620000000006E-2</v>
      </c>
      <c r="Q115" s="3">
        <v>0.79383420000000005</v>
      </c>
      <c r="R115" s="3">
        <v>9.5015119999999995E-2</v>
      </c>
    </row>
    <row r="116" spans="1:18" x14ac:dyDescent="0.2">
      <c r="A116" t="s">
        <v>71</v>
      </c>
      <c r="C116">
        <v>4</v>
      </c>
      <c r="N116">
        <v>3</v>
      </c>
      <c r="O116" s="3">
        <v>1.307539</v>
      </c>
      <c r="P116" s="3">
        <v>0.28985290000000002</v>
      </c>
      <c r="Q116" s="3">
        <v>0.66096310000000003</v>
      </c>
      <c r="R116" s="3">
        <v>0.23074059999999999</v>
      </c>
    </row>
    <row r="117" spans="1:18" x14ac:dyDescent="0.2">
      <c r="A117" t="s">
        <v>72</v>
      </c>
      <c r="B117">
        <v>40</v>
      </c>
      <c r="N117">
        <v>4</v>
      </c>
      <c r="O117" s="3">
        <v>2.7775620000000001</v>
      </c>
      <c r="P117" s="3">
        <v>0.1920087</v>
      </c>
      <c r="Q117" s="3">
        <v>0.49102869999999998</v>
      </c>
      <c r="R117" s="3">
        <v>0.1355336</v>
      </c>
    </row>
    <row r="118" spans="1:18" x14ac:dyDescent="0.2">
      <c r="A118" t="s">
        <v>73</v>
      </c>
      <c r="C118">
        <v>20</v>
      </c>
      <c r="N118">
        <v>5</v>
      </c>
      <c r="O118" s="3">
        <v>0.66567480000000001</v>
      </c>
      <c r="P118" s="3">
        <v>0.1853532</v>
      </c>
      <c r="Q118" s="3">
        <v>0.18718409999999999</v>
      </c>
      <c r="R118" s="3">
        <v>9.4041230000000003E-2</v>
      </c>
    </row>
    <row r="119" spans="1:18" x14ac:dyDescent="0.2">
      <c r="A119" t="s">
        <v>66</v>
      </c>
      <c r="C119">
        <v>0</v>
      </c>
    </row>
    <row r="120" spans="1:18" x14ac:dyDescent="0.2">
      <c r="A120" t="s">
        <v>74</v>
      </c>
      <c r="N120" t="s">
        <v>189</v>
      </c>
    </row>
    <row r="121" spans="1:18" x14ac:dyDescent="0.2">
      <c r="N121" t="s">
        <v>190</v>
      </c>
      <c r="O121" t="s">
        <v>191</v>
      </c>
      <c r="P121" t="s">
        <v>191</v>
      </c>
      <c r="Q121" t="s">
        <v>191</v>
      </c>
    </row>
    <row r="122" spans="1:18" x14ac:dyDescent="0.2">
      <c r="N122" t="s">
        <v>192</v>
      </c>
    </row>
    <row r="123" spans="1:18" x14ac:dyDescent="0.2">
      <c r="A123" t="s">
        <v>224</v>
      </c>
      <c r="N123" t="s">
        <v>193</v>
      </c>
    </row>
    <row r="124" spans="1:18" x14ac:dyDescent="0.2">
      <c r="N124" t="s">
        <v>194</v>
      </c>
    </row>
    <row r="125" spans="1:18" x14ac:dyDescent="0.2">
      <c r="A125" t="s">
        <v>75</v>
      </c>
      <c r="N125" t="s">
        <v>195</v>
      </c>
    </row>
    <row r="126" spans="1:18" x14ac:dyDescent="0.2">
      <c r="A126" t="s">
        <v>76</v>
      </c>
      <c r="N126" t="s">
        <v>196</v>
      </c>
    </row>
    <row r="127" spans="1:18" x14ac:dyDescent="0.2">
      <c r="A127" t="s">
        <v>225</v>
      </c>
      <c r="N127" t="s">
        <v>197</v>
      </c>
    </row>
    <row r="128" spans="1:18" x14ac:dyDescent="0.2">
      <c r="A128" t="s">
        <v>77</v>
      </c>
      <c r="N128" t="s">
        <v>198</v>
      </c>
    </row>
    <row r="129" spans="1:14" x14ac:dyDescent="0.2">
      <c r="A129" t="s">
        <v>78</v>
      </c>
      <c r="N129">
        <v>1</v>
      </c>
    </row>
    <row r="130" spans="1:14" x14ac:dyDescent="0.2">
      <c r="A130" t="s">
        <v>226</v>
      </c>
      <c r="N130">
        <v>2</v>
      </c>
    </row>
    <row r="131" spans="1:14" x14ac:dyDescent="0.2">
      <c r="A131" t="s">
        <v>227</v>
      </c>
      <c r="N131">
        <v>3</v>
      </c>
    </row>
    <row r="132" spans="1:14" x14ac:dyDescent="0.2">
      <c r="N132">
        <v>4</v>
      </c>
    </row>
    <row r="133" spans="1:14" x14ac:dyDescent="0.2">
      <c r="A133" t="s">
        <v>80</v>
      </c>
      <c r="N133">
        <v>5</v>
      </c>
    </row>
    <row r="134" spans="1:14" x14ac:dyDescent="0.2">
      <c r="N134" t="s">
        <v>199</v>
      </c>
    </row>
    <row r="135" spans="1:14" x14ac:dyDescent="0.2">
      <c r="A135" t="s">
        <v>19</v>
      </c>
      <c r="C135" t="s">
        <v>222</v>
      </c>
      <c r="N135" t="s">
        <v>200</v>
      </c>
    </row>
    <row r="136" spans="1:14" x14ac:dyDescent="0.2">
      <c r="A136" t="s">
        <v>81</v>
      </c>
      <c r="D136" t="s">
        <v>82</v>
      </c>
      <c r="N136" t="s">
        <v>201</v>
      </c>
    </row>
    <row r="137" spans="1:14" x14ac:dyDescent="0.2">
      <c r="A137" t="s">
        <v>83</v>
      </c>
      <c r="D137" t="s">
        <v>84</v>
      </c>
      <c r="N137" t="s">
        <v>202</v>
      </c>
    </row>
    <row r="138" spans="1:14" x14ac:dyDescent="0.2">
      <c r="A138" t="s">
        <v>85</v>
      </c>
      <c r="D138" t="s">
        <v>86</v>
      </c>
    </row>
    <row r="139" spans="1:14" x14ac:dyDescent="0.2">
      <c r="A139" t="s">
        <v>87</v>
      </c>
      <c r="C139">
        <v>21065</v>
      </c>
    </row>
    <row r="140" spans="1:14" x14ac:dyDescent="0.2">
      <c r="A140" t="s">
        <v>88</v>
      </c>
      <c r="C140" t="s">
        <v>89</v>
      </c>
    </row>
    <row r="141" spans="1:14" x14ac:dyDescent="0.2">
      <c r="A141" t="s">
        <v>90</v>
      </c>
      <c r="B141">
        <v>8821</v>
      </c>
    </row>
    <row r="142" spans="1:14" x14ac:dyDescent="0.2">
      <c r="A142" t="s">
        <v>91</v>
      </c>
      <c r="C142" t="s">
        <v>92</v>
      </c>
    </row>
    <row r="143" spans="1:14" x14ac:dyDescent="0.2">
      <c r="A143" t="s">
        <v>93</v>
      </c>
      <c r="C143">
        <v>0</v>
      </c>
    </row>
    <row r="144" spans="1:1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222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4.9539999999999997</v>
      </c>
    </row>
    <row r="151" spans="1:5" x14ac:dyDescent="0.2">
      <c r="A151" t="s">
        <v>98</v>
      </c>
      <c r="B151" s="3">
        <v>2.4169999999999998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222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222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94"/>
  <sheetViews>
    <sheetView topLeftCell="L61" workbookViewId="0">
      <selection activeCell="S19" sqref="S19"/>
    </sheetView>
  </sheetViews>
  <sheetFormatPr baseColWidth="10" defaultColWidth="8.83203125" defaultRowHeight="15" x14ac:dyDescent="0.2"/>
  <sheetData>
    <row r="1" spans="1:25" x14ac:dyDescent="0.2">
      <c r="A1" t="s">
        <v>0</v>
      </c>
      <c r="N1" t="s">
        <v>238</v>
      </c>
      <c r="W1" t="s">
        <v>238</v>
      </c>
    </row>
    <row r="2" spans="1:25" x14ac:dyDescent="0.2">
      <c r="N2" t="s">
        <v>138</v>
      </c>
      <c r="W2" t="s">
        <v>138</v>
      </c>
    </row>
    <row r="3" spans="1:25" x14ac:dyDescent="0.2">
      <c r="A3" t="s">
        <v>1</v>
      </c>
      <c r="B3" t="s">
        <v>233</v>
      </c>
      <c r="N3" t="s">
        <v>139</v>
      </c>
      <c r="W3" t="s">
        <v>139</v>
      </c>
    </row>
    <row r="4" spans="1:25" x14ac:dyDescent="0.2">
      <c r="A4" t="s">
        <v>2</v>
      </c>
      <c r="N4" t="s">
        <v>239</v>
      </c>
      <c r="W4" t="s">
        <v>239</v>
      </c>
    </row>
    <row r="5" spans="1:25" x14ac:dyDescent="0.2">
      <c r="A5" t="s">
        <v>3</v>
      </c>
    </row>
    <row r="6" spans="1:25" x14ac:dyDescent="0.2">
      <c r="A6" t="s">
        <v>4</v>
      </c>
      <c r="N6" t="s">
        <v>140</v>
      </c>
      <c r="W6" t="s">
        <v>140</v>
      </c>
    </row>
    <row r="7" spans="1:25" x14ac:dyDescent="0.2">
      <c r="A7" t="s">
        <v>5</v>
      </c>
      <c r="C7" s="1">
        <v>44838</v>
      </c>
      <c r="N7" t="s">
        <v>141</v>
      </c>
      <c r="W7" t="s">
        <v>245</v>
      </c>
    </row>
    <row r="8" spans="1:25" x14ac:dyDescent="0.2">
      <c r="A8" t="s">
        <v>6</v>
      </c>
      <c r="C8" s="2">
        <v>0.43055555555555558</v>
      </c>
      <c r="N8" t="s">
        <v>142</v>
      </c>
      <c r="W8" t="s">
        <v>246</v>
      </c>
    </row>
    <row r="9" spans="1:25" x14ac:dyDescent="0.2">
      <c r="A9" t="s">
        <v>7</v>
      </c>
      <c r="B9" t="s">
        <v>8</v>
      </c>
      <c r="N9" t="s">
        <v>143</v>
      </c>
      <c r="W9" t="s">
        <v>143</v>
      </c>
    </row>
    <row r="10" spans="1:25" x14ac:dyDescent="0.2">
      <c r="A10" t="s">
        <v>9</v>
      </c>
      <c r="B10">
        <v>20</v>
      </c>
    </row>
    <row r="11" spans="1:25" x14ac:dyDescent="0.2">
      <c r="N11" t="s">
        <v>144</v>
      </c>
      <c r="W11" t="s">
        <v>144</v>
      </c>
    </row>
    <row r="12" spans="1:25" x14ac:dyDescent="0.2">
      <c r="A12" t="s">
        <v>10</v>
      </c>
    </row>
    <row r="13" spans="1:25" x14ac:dyDescent="0.2">
      <c r="N13" t="s">
        <v>145</v>
      </c>
      <c r="O13" t="s">
        <v>146</v>
      </c>
      <c r="W13" t="s">
        <v>145</v>
      </c>
      <c r="X13" t="s">
        <v>146</v>
      </c>
      <c r="Y13" t="s">
        <v>247</v>
      </c>
    </row>
    <row r="14" spans="1:25" x14ac:dyDescent="0.2">
      <c r="A14" t="s">
        <v>233</v>
      </c>
      <c r="N14" t="s">
        <v>147</v>
      </c>
      <c r="W14" t="s">
        <v>147</v>
      </c>
    </row>
    <row r="15" spans="1:25" x14ac:dyDescent="0.2">
      <c r="A15" t="s">
        <v>11</v>
      </c>
      <c r="D15" t="s">
        <v>12</v>
      </c>
      <c r="F15" t="s">
        <v>13</v>
      </c>
      <c r="H15" t="s">
        <v>14</v>
      </c>
      <c r="J15" t="s">
        <v>223</v>
      </c>
      <c r="N15" t="s">
        <v>148</v>
      </c>
      <c r="W15" t="s">
        <v>148</v>
      </c>
    </row>
    <row r="16" spans="1:25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  <c r="W16" t="s">
        <v>149</v>
      </c>
    </row>
    <row r="17" spans="1:24" x14ac:dyDescent="0.2">
      <c r="A17" s="3">
        <v>8.6219999999999999</v>
      </c>
      <c r="B17" s="3">
        <v>362149</v>
      </c>
      <c r="C17" s="3">
        <v>10.67</v>
      </c>
      <c r="D17" s="3">
        <v>18048200</v>
      </c>
      <c r="E17" s="3">
        <v>12.47</v>
      </c>
      <c r="F17" s="3">
        <v>267805</v>
      </c>
      <c r="G17" s="3">
        <v>14.81</v>
      </c>
      <c r="H17" s="3">
        <v>9821660</v>
      </c>
      <c r="I17" s="3">
        <v>17.11</v>
      </c>
      <c r="J17" s="3">
        <v>2680</v>
      </c>
      <c r="N17" t="s">
        <v>150</v>
      </c>
      <c r="W17" t="s">
        <v>150</v>
      </c>
    </row>
    <row r="18" spans="1:24" x14ac:dyDescent="0.2">
      <c r="A18" s="3">
        <v>19.27</v>
      </c>
      <c r="B18" s="3">
        <v>361301</v>
      </c>
      <c r="C18" s="3">
        <v>21.32</v>
      </c>
      <c r="D18" s="3">
        <v>18068600</v>
      </c>
      <c r="E18" s="3">
        <v>23.12</v>
      </c>
      <c r="F18" s="3">
        <v>266644</v>
      </c>
      <c r="G18" s="3">
        <v>25.46</v>
      </c>
      <c r="H18" s="3">
        <v>9821030</v>
      </c>
      <c r="I18" s="3">
        <v>27.75</v>
      </c>
      <c r="J18" s="3">
        <v>2761.6</v>
      </c>
    </row>
    <row r="19" spans="1:24" x14ac:dyDescent="0.2">
      <c r="A19" s="3">
        <v>29.92</v>
      </c>
      <c r="B19" s="3">
        <v>363024</v>
      </c>
      <c r="C19" s="3">
        <v>31.97</v>
      </c>
      <c r="D19" s="3">
        <v>18054600</v>
      </c>
      <c r="E19" s="3">
        <v>33.770000000000003</v>
      </c>
      <c r="F19" s="3">
        <v>268234</v>
      </c>
      <c r="G19" s="3">
        <v>36.11</v>
      </c>
      <c r="H19" s="3">
        <v>9796960</v>
      </c>
      <c r="I19" s="3">
        <v>38.4</v>
      </c>
      <c r="J19" s="3">
        <v>2745.28</v>
      </c>
      <c r="N19" t="s">
        <v>151</v>
      </c>
      <c r="O19" t="s">
        <v>152</v>
      </c>
      <c r="W19" t="s">
        <v>151</v>
      </c>
      <c r="X19" t="s">
        <v>152</v>
      </c>
    </row>
    <row r="20" spans="1:24" x14ac:dyDescent="0.2">
      <c r="A20" s="3">
        <v>40.57</v>
      </c>
      <c r="B20" s="3">
        <v>363562</v>
      </c>
      <c r="C20" s="3">
        <v>42.62</v>
      </c>
      <c r="D20" s="3">
        <v>18043100</v>
      </c>
      <c r="E20" s="3">
        <v>44.42</v>
      </c>
      <c r="F20" s="3">
        <v>267974</v>
      </c>
      <c r="G20" s="3">
        <v>46.76</v>
      </c>
      <c r="H20" s="3">
        <v>9790000</v>
      </c>
      <c r="I20" s="3">
        <v>49.05</v>
      </c>
      <c r="J20" s="3">
        <v>2708.56</v>
      </c>
      <c r="N20" t="s">
        <v>153</v>
      </c>
      <c r="W20" t="s">
        <v>153</v>
      </c>
    </row>
    <row r="21" spans="1:24" x14ac:dyDescent="0.2">
      <c r="A21" s="3">
        <v>51.22</v>
      </c>
      <c r="B21" s="3">
        <v>361689</v>
      </c>
      <c r="C21" s="3">
        <v>53.27</v>
      </c>
      <c r="D21" s="3">
        <v>18002300</v>
      </c>
      <c r="E21" s="3">
        <v>55.07</v>
      </c>
      <c r="F21" s="3">
        <v>267894</v>
      </c>
      <c r="G21" s="3">
        <v>57.41</v>
      </c>
      <c r="H21" s="3">
        <v>9839390</v>
      </c>
      <c r="I21" s="3">
        <v>59.7</v>
      </c>
      <c r="J21" s="3">
        <v>2811.57</v>
      </c>
      <c r="N21" t="s">
        <v>154</v>
      </c>
      <c r="W21" t="s">
        <v>154</v>
      </c>
    </row>
    <row r="22" spans="1:24" x14ac:dyDescent="0.2">
      <c r="A22" s="3">
        <v>72.78</v>
      </c>
      <c r="B22" s="3">
        <v>364759</v>
      </c>
      <c r="C22" s="3">
        <v>74.83</v>
      </c>
      <c r="D22" s="3">
        <v>17892700</v>
      </c>
      <c r="E22" s="3">
        <v>76.63</v>
      </c>
      <c r="F22" s="3">
        <v>269342</v>
      </c>
      <c r="G22" s="3">
        <v>78.97</v>
      </c>
      <c r="H22" s="3">
        <v>9753900</v>
      </c>
      <c r="I22" s="3">
        <v>81.260000000000005</v>
      </c>
      <c r="J22" s="3">
        <v>2739.16</v>
      </c>
    </row>
    <row r="23" spans="1:24" x14ac:dyDescent="0.2">
      <c r="A23" s="3">
        <v>83.43</v>
      </c>
      <c r="B23" s="3">
        <v>362084</v>
      </c>
      <c r="C23" s="3">
        <v>85.48</v>
      </c>
      <c r="D23" s="3">
        <v>17934800</v>
      </c>
      <c r="E23" s="3">
        <v>87.28</v>
      </c>
      <c r="F23" s="3">
        <v>269083</v>
      </c>
      <c r="G23" s="3">
        <v>89.62</v>
      </c>
      <c r="H23" s="3">
        <v>9748830</v>
      </c>
      <c r="I23" s="3">
        <v>91.91</v>
      </c>
      <c r="J23" s="3">
        <v>2733.04</v>
      </c>
    </row>
    <row r="24" spans="1:24" x14ac:dyDescent="0.2">
      <c r="A24" s="3">
        <v>94.08</v>
      </c>
      <c r="B24" s="3">
        <v>361974</v>
      </c>
      <c r="C24" s="3">
        <v>96.13</v>
      </c>
      <c r="D24" s="3">
        <v>17925900</v>
      </c>
      <c r="E24" s="3">
        <v>97.93</v>
      </c>
      <c r="F24" s="3">
        <v>269070</v>
      </c>
      <c r="G24" s="3">
        <v>100.3</v>
      </c>
      <c r="H24" s="3">
        <v>9727930</v>
      </c>
      <c r="I24" s="3">
        <v>102.6</v>
      </c>
      <c r="J24" s="3">
        <v>2783.01</v>
      </c>
      <c r="N24" t="s">
        <v>155</v>
      </c>
      <c r="W24" t="s">
        <v>155</v>
      </c>
    </row>
    <row r="25" spans="1:24" x14ac:dyDescent="0.2">
      <c r="A25" s="3">
        <v>104.7</v>
      </c>
      <c r="B25" s="3">
        <v>362122</v>
      </c>
      <c r="C25" s="3">
        <v>106.8</v>
      </c>
      <c r="D25" s="3">
        <v>17924600</v>
      </c>
      <c r="E25" s="3">
        <v>108.6</v>
      </c>
      <c r="F25" s="3">
        <v>269462</v>
      </c>
      <c r="G25" s="3">
        <v>110.9</v>
      </c>
      <c r="H25" s="3">
        <v>9699440</v>
      </c>
      <c r="I25" s="3">
        <v>113.2</v>
      </c>
      <c r="J25" s="3">
        <v>2747.32</v>
      </c>
      <c r="N25" t="s">
        <v>156</v>
      </c>
      <c r="W25" t="s">
        <v>156</v>
      </c>
    </row>
    <row r="26" spans="1:24" x14ac:dyDescent="0.2">
      <c r="A26" s="3">
        <v>115.4</v>
      </c>
      <c r="B26" s="3">
        <v>361521</v>
      </c>
      <c r="C26" s="3">
        <v>117.4</v>
      </c>
      <c r="D26" s="3">
        <v>17872300</v>
      </c>
      <c r="E26" s="3">
        <v>119.2</v>
      </c>
      <c r="F26" s="3">
        <v>269480</v>
      </c>
      <c r="G26" s="3">
        <v>121.6</v>
      </c>
      <c r="H26" s="3">
        <v>9735530</v>
      </c>
      <c r="I26" s="3">
        <v>123.9</v>
      </c>
      <c r="J26" s="3">
        <v>2758.54</v>
      </c>
      <c r="N26" t="s">
        <v>157</v>
      </c>
      <c r="W26" t="s">
        <v>157</v>
      </c>
    </row>
    <row r="27" spans="1:24" x14ac:dyDescent="0.2">
      <c r="A27" s="3">
        <v>136.9</v>
      </c>
      <c r="B27" s="3">
        <v>367786</v>
      </c>
      <c r="C27" s="3">
        <v>138.9</v>
      </c>
      <c r="D27" s="3">
        <v>17825200</v>
      </c>
      <c r="E27" s="3">
        <v>140.69999999999999</v>
      </c>
      <c r="F27" s="3">
        <v>267466</v>
      </c>
      <c r="G27" s="3">
        <v>143.1</v>
      </c>
      <c r="H27" s="3">
        <v>9684870</v>
      </c>
      <c r="I27" s="3">
        <v>145.4</v>
      </c>
      <c r="J27" s="3">
        <v>2685.1</v>
      </c>
      <c r="N27" t="s">
        <v>230</v>
      </c>
      <c r="W27" t="s">
        <v>248</v>
      </c>
    </row>
    <row r="28" spans="1:24" x14ac:dyDescent="0.2">
      <c r="A28" s="3">
        <v>147.5</v>
      </c>
      <c r="B28" s="3">
        <v>362278</v>
      </c>
      <c r="C28" s="3">
        <v>149.6</v>
      </c>
      <c r="D28" s="3">
        <v>17844300</v>
      </c>
      <c r="E28" s="3">
        <v>151.4</v>
      </c>
      <c r="F28" s="3">
        <v>267740</v>
      </c>
      <c r="G28" s="3">
        <v>153.69999999999999</v>
      </c>
      <c r="H28" s="3">
        <v>9681070</v>
      </c>
      <c r="I28" s="3">
        <v>156</v>
      </c>
      <c r="J28" s="3">
        <v>2785.05</v>
      </c>
      <c r="W28" t="s">
        <v>158</v>
      </c>
    </row>
    <row r="29" spans="1:24" x14ac:dyDescent="0.2">
      <c r="A29" s="3">
        <v>158.19999999999999</v>
      </c>
      <c r="B29" s="3">
        <v>362234</v>
      </c>
      <c r="C29" s="3">
        <v>160.19999999999999</v>
      </c>
      <c r="D29" s="3">
        <v>17829000</v>
      </c>
      <c r="E29" s="3">
        <v>162</v>
      </c>
      <c r="F29" s="3">
        <v>267537</v>
      </c>
      <c r="G29" s="3">
        <v>164.4</v>
      </c>
      <c r="H29" s="3">
        <v>9680440</v>
      </c>
      <c r="I29" s="3">
        <v>166.7</v>
      </c>
      <c r="J29" s="3">
        <v>2788.11</v>
      </c>
      <c r="N29" t="s">
        <v>159</v>
      </c>
    </row>
    <row r="30" spans="1:24" x14ac:dyDescent="0.2">
      <c r="A30" s="3">
        <v>168.8</v>
      </c>
      <c r="B30" s="3">
        <v>361407</v>
      </c>
      <c r="C30" s="3">
        <v>170.9</v>
      </c>
      <c r="D30" s="3">
        <v>17798400</v>
      </c>
      <c r="E30" s="3">
        <v>172.7</v>
      </c>
      <c r="F30" s="3">
        <v>266032</v>
      </c>
      <c r="G30" s="3">
        <v>175</v>
      </c>
      <c r="H30" s="3">
        <v>9677900</v>
      </c>
      <c r="I30" s="3">
        <v>177.3</v>
      </c>
      <c r="J30" s="3">
        <v>2738.14</v>
      </c>
      <c r="N30" t="s">
        <v>160</v>
      </c>
      <c r="W30" t="s">
        <v>159</v>
      </c>
    </row>
    <row r="31" spans="1:24" x14ac:dyDescent="0.2">
      <c r="A31" s="3">
        <v>179.5</v>
      </c>
      <c r="B31" s="3">
        <v>360462</v>
      </c>
      <c r="C31" s="3">
        <v>181.5</v>
      </c>
      <c r="D31" s="3">
        <v>17774200</v>
      </c>
      <c r="E31" s="3">
        <v>183.3</v>
      </c>
      <c r="F31" s="3">
        <v>266899</v>
      </c>
      <c r="G31" s="3">
        <v>185.7</v>
      </c>
      <c r="H31" s="3">
        <v>9669670</v>
      </c>
      <c r="I31" s="3">
        <v>187.9</v>
      </c>
      <c r="J31" s="3">
        <v>2817.69</v>
      </c>
      <c r="N31" t="s">
        <v>159</v>
      </c>
      <c r="W31" t="s">
        <v>160</v>
      </c>
    </row>
    <row r="32" spans="1:24" x14ac:dyDescent="0.2">
      <c r="A32" s="3">
        <v>201</v>
      </c>
      <c r="B32" s="3">
        <v>362361</v>
      </c>
      <c r="C32" s="3">
        <v>203.1</v>
      </c>
      <c r="D32" s="3">
        <v>17752500</v>
      </c>
      <c r="E32" s="3">
        <v>204.9</v>
      </c>
      <c r="F32" s="3">
        <v>268963</v>
      </c>
      <c r="G32" s="3">
        <v>207.2</v>
      </c>
      <c r="H32" s="3">
        <v>9642440</v>
      </c>
      <c r="I32" s="3">
        <v>209.5</v>
      </c>
      <c r="J32" s="3">
        <v>2722.84</v>
      </c>
      <c r="W32" t="s">
        <v>159</v>
      </c>
    </row>
    <row r="33" spans="1:28" x14ac:dyDescent="0.2">
      <c r="A33" s="3">
        <v>211.7</v>
      </c>
      <c r="B33" s="3">
        <v>360787</v>
      </c>
      <c r="C33" s="3">
        <v>213.7</v>
      </c>
      <c r="D33" s="3">
        <v>17753800</v>
      </c>
      <c r="E33" s="3">
        <v>215.5</v>
      </c>
      <c r="F33" s="3">
        <v>268012</v>
      </c>
      <c r="G33" s="3">
        <v>217.9</v>
      </c>
      <c r="H33" s="3">
        <v>9661440</v>
      </c>
      <c r="I33" s="3">
        <v>220.1</v>
      </c>
      <c r="J33" s="3">
        <v>2698.36</v>
      </c>
      <c r="N33" t="s">
        <v>161</v>
      </c>
      <c r="O33" t="s">
        <v>162</v>
      </c>
      <c r="P33" t="s">
        <v>163</v>
      </c>
      <c r="Q33" t="s">
        <v>164</v>
      </c>
      <c r="R33" t="s">
        <v>165</v>
      </c>
    </row>
    <row r="34" spans="1:28" x14ac:dyDescent="0.2">
      <c r="A34" s="3">
        <v>222.3</v>
      </c>
      <c r="B34" s="3">
        <v>360378</v>
      </c>
      <c r="C34" s="3">
        <v>224.4</v>
      </c>
      <c r="D34" s="3">
        <v>17732100</v>
      </c>
      <c r="E34" s="3">
        <v>226.2</v>
      </c>
      <c r="F34" s="3">
        <v>268309</v>
      </c>
      <c r="G34" s="3">
        <v>228.5</v>
      </c>
      <c r="H34" s="3">
        <v>9642440</v>
      </c>
      <c r="I34" s="3">
        <v>230.8</v>
      </c>
      <c r="J34" s="3">
        <v>2713.66</v>
      </c>
      <c r="N34" t="s">
        <v>167</v>
      </c>
      <c r="O34" s="3">
        <v>1.354344</v>
      </c>
      <c r="P34" s="3">
        <v>67.449240000000003</v>
      </c>
      <c r="Q34" s="3">
        <v>36.640990000000002</v>
      </c>
      <c r="R34" s="3">
        <v>267664.3</v>
      </c>
      <c r="W34" t="s">
        <v>161</v>
      </c>
      <c r="X34" t="s">
        <v>162</v>
      </c>
      <c r="Y34" t="s">
        <v>163</v>
      </c>
      <c r="Z34" t="s">
        <v>164</v>
      </c>
      <c r="AA34" t="s">
        <v>165</v>
      </c>
      <c r="AB34" t="s">
        <v>166</v>
      </c>
    </row>
    <row r="35" spans="1:28" x14ac:dyDescent="0.2">
      <c r="A35" s="3">
        <v>233</v>
      </c>
      <c r="B35" s="3">
        <v>359808</v>
      </c>
      <c r="C35" s="3">
        <v>235</v>
      </c>
      <c r="D35" s="3">
        <v>17706600</v>
      </c>
      <c r="E35" s="3">
        <v>236.8</v>
      </c>
      <c r="F35" s="3">
        <v>267541</v>
      </c>
      <c r="G35" s="3">
        <v>239.2</v>
      </c>
      <c r="H35" s="3">
        <v>9606980</v>
      </c>
      <c r="I35" s="3">
        <v>241.4</v>
      </c>
      <c r="J35" s="3">
        <v>2775.88</v>
      </c>
      <c r="N35" t="s">
        <v>168</v>
      </c>
      <c r="O35" s="3">
        <v>1.928124E-3</v>
      </c>
      <c r="P35" s="3">
        <v>0.21225440000000001</v>
      </c>
      <c r="Q35" s="3">
        <v>0.14480660000000001</v>
      </c>
      <c r="R35" s="3">
        <v>702.82439999999997</v>
      </c>
      <c r="W35" t="s">
        <v>167</v>
      </c>
      <c r="X35" s="3">
        <v>1.353499</v>
      </c>
      <c r="Y35" s="3">
        <v>67.399289999999993</v>
      </c>
      <c r="Z35" s="3">
        <v>36.658529999999999</v>
      </c>
      <c r="AA35" s="3">
        <v>1.0240290000000001E-2</v>
      </c>
      <c r="AB35" s="3">
        <v>267710.2</v>
      </c>
    </row>
    <row r="36" spans="1:28" x14ac:dyDescent="0.2">
      <c r="A36" s="3">
        <v>243.6</v>
      </c>
      <c r="B36" s="3">
        <v>360112</v>
      </c>
      <c r="C36" s="3">
        <v>245.7</v>
      </c>
      <c r="D36" s="3">
        <v>17732100</v>
      </c>
      <c r="E36" s="3">
        <v>247.5</v>
      </c>
      <c r="F36" s="3">
        <v>267977</v>
      </c>
      <c r="G36" s="3">
        <v>249.8</v>
      </c>
      <c r="H36" s="3">
        <v>9610780</v>
      </c>
      <c r="I36" s="3">
        <v>252.1</v>
      </c>
      <c r="J36" s="3">
        <v>2740.18</v>
      </c>
      <c r="N36" t="s">
        <v>169</v>
      </c>
      <c r="O36" s="3">
        <v>7.1182969999999998E-2</v>
      </c>
      <c r="P36" s="3">
        <v>0.15734380000000001</v>
      </c>
      <c r="Q36" s="3">
        <v>0.1976019</v>
      </c>
      <c r="R36" s="3">
        <v>0.1312884</v>
      </c>
      <c r="W36" t="s">
        <v>168</v>
      </c>
      <c r="X36" s="3">
        <v>2.5208019999999999E-3</v>
      </c>
      <c r="Y36" s="3">
        <v>0.21508749999999999</v>
      </c>
      <c r="Z36" s="3">
        <v>0.13139609999999999</v>
      </c>
      <c r="AA36" s="3">
        <v>1.9394759999999999E-4</v>
      </c>
      <c r="AB36" s="3">
        <v>617.26750000000004</v>
      </c>
    </row>
    <row r="37" spans="1:28" x14ac:dyDescent="0.2">
      <c r="N37" t="s">
        <v>170</v>
      </c>
      <c r="O37" s="3">
        <v>0.128606</v>
      </c>
      <c r="P37" s="3">
        <v>9.8172129999999996E-2</v>
      </c>
      <c r="Q37" s="3">
        <v>9.8111550000000006E-2</v>
      </c>
      <c r="R37" s="3">
        <v>9.7460290000000005E-2</v>
      </c>
      <c r="W37" t="s">
        <v>169</v>
      </c>
      <c r="X37" s="3">
        <v>8.329056E-2</v>
      </c>
      <c r="Y37" s="3">
        <v>0.1427168</v>
      </c>
      <c r="Z37" s="3">
        <v>0.16029579999999999</v>
      </c>
      <c r="AA37" s="3">
        <v>0.84700750000000002</v>
      </c>
      <c r="AB37" s="3">
        <v>0.1031154</v>
      </c>
    </row>
    <row r="38" spans="1:28" x14ac:dyDescent="0.2">
      <c r="A38" t="s">
        <v>17</v>
      </c>
      <c r="N38" t="s">
        <v>171</v>
      </c>
      <c r="O38" s="3">
        <v>0</v>
      </c>
      <c r="P38" s="3">
        <v>0</v>
      </c>
      <c r="Q38" s="3">
        <v>0</v>
      </c>
      <c r="R38" s="3">
        <v>0</v>
      </c>
      <c r="W38" t="s">
        <v>170</v>
      </c>
      <c r="X38" s="3">
        <v>0.115034</v>
      </c>
      <c r="Y38" s="3">
        <v>8.7800840000000005E-2</v>
      </c>
      <c r="Z38" s="3">
        <v>8.7745920000000005E-2</v>
      </c>
      <c r="AA38" s="3">
        <v>0.86102500000000004</v>
      </c>
      <c r="AB38" s="3">
        <v>8.7163729999999995E-2</v>
      </c>
    </row>
    <row r="39" spans="1:28" x14ac:dyDescent="0.2">
      <c r="N39" t="s">
        <v>172</v>
      </c>
      <c r="O39" s="3">
        <v>1.3543430000000001</v>
      </c>
      <c r="P39" s="3">
        <v>67.448819999999998</v>
      </c>
      <c r="Q39" s="3">
        <v>36.640720000000002</v>
      </c>
      <c r="R39" s="3">
        <v>1070657</v>
      </c>
      <c r="W39" t="s">
        <v>171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</row>
    <row r="40" spans="1:28" x14ac:dyDescent="0.2">
      <c r="A40" t="s">
        <v>18</v>
      </c>
      <c r="W40" t="s">
        <v>172</v>
      </c>
      <c r="X40" s="3">
        <v>1.3534980000000001</v>
      </c>
      <c r="Y40" s="3">
        <v>67.398920000000004</v>
      </c>
      <c r="Z40" s="3">
        <v>36.658329999999999</v>
      </c>
      <c r="AA40" s="3">
        <v>1.024019E-2</v>
      </c>
      <c r="AB40" s="3">
        <v>1338551</v>
      </c>
    </row>
    <row r="41" spans="1:28" x14ac:dyDescent="0.2">
      <c r="N41" t="s">
        <v>173</v>
      </c>
      <c r="O41" t="s">
        <v>162</v>
      </c>
      <c r="P41" t="s">
        <v>163</v>
      </c>
      <c r="Q41" t="s">
        <v>164</v>
      </c>
      <c r="R41" t="s">
        <v>165</v>
      </c>
    </row>
    <row r="42" spans="1:28" x14ac:dyDescent="0.2">
      <c r="A42" t="s">
        <v>19</v>
      </c>
      <c r="B42" t="s">
        <v>233</v>
      </c>
      <c r="N42" t="s">
        <v>167</v>
      </c>
      <c r="O42" s="3">
        <v>1.3488199999999999</v>
      </c>
      <c r="P42" s="3">
        <v>66.725930000000005</v>
      </c>
      <c r="Q42" s="3">
        <v>36.33155</v>
      </c>
      <c r="R42" s="3">
        <v>268847.3</v>
      </c>
      <c r="W42" t="s">
        <v>173</v>
      </c>
      <c r="X42" t="s">
        <v>162</v>
      </c>
      <c r="Y42" t="s">
        <v>163</v>
      </c>
      <c r="Z42" t="s">
        <v>164</v>
      </c>
      <c r="AA42" t="s">
        <v>165</v>
      </c>
      <c r="AB42" t="s">
        <v>166</v>
      </c>
    </row>
    <row r="43" spans="1:28" x14ac:dyDescent="0.2">
      <c r="A43" t="s">
        <v>20</v>
      </c>
      <c r="D43">
        <v>1</v>
      </c>
      <c r="N43" t="s">
        <v>168</v>
      </c>
      <c r="O43" s="3">
        <v>4.24391E-3</v>
      </c>
      <c r="P43" s="3">
        <v>0.3304552</v>
      </c>
      <c r="Q43" s="3">
        <v>0.26676929999999999</v>
      </c>
      <c r="R43" s="3">
        <v>647.85400000000004</v>
      </c>
      <c r="W43" t="s">
        <v>167</v>
      </c>
      <c r="X43" s="3">
        <v>1.3461160000000001</v>
      </c>
      <c r="Y43" s="3">
        <v>66.509110000000007</v>
      </c>
      <c r="Z43" s="3">
        <v>36.144030000000001</v>
      </c>
      <c r="AA43" s="3">
        <v>1.022036E-2</v>
      </c>
      <c r="AB43" s="3">
        <v>269287.5</v>
      </c>
    </row>
    <row r="44" spans="1:28" x14ac:dyDescent="0.2">
      <c r="A44" t="s">
        <v>21</v>
      </c>
      <c r="D44" t="s">
        <v>13</v>
      </c>
      <c r="N44" t="s">
        <v>169</v>
      </c>
      <c r="O44" s="3">
        <v>0.1573193</v>
      </c>
      <c r="P44" s="3">
        <v>0.24762129999999999</v>
      </c>
      <c r="Q44" s="3">
        <v>0.36713170000000001</v>
      </c>
      <c r="R44" s="3">
        <v>0.12048739999999999</v>
      </c>
      <c r="W44" t="s">
        <v>168</v>
      </c>
      <c r="X44" s="3">
        <v>4.8254120000000003E-3</v>
      </c>
      <c r="Y44" s="3">
        <v>0.136296</v>
      </c>
      <c r="Z44" s="3">
        <v>9.3098749999999994E-2</v>
      </c>
      <c r="AA44" s="3">
        <v>7.5038829999999999E-5</v>
      </c>
      <c r="AB44" s="3">
        <v>199.87799999999999</v>
      </c>
    </row>
    <row r="45" spans="1:28" x14ac:dyDescent="0.2">
      <c r="A45" t="s">
        <v>22</v>
      </c>
      <c r="C45">
        <v>-6</v>
      </c>
      <c r="N45" t="s">
        <v>170</v>
      </c>
      <c r="O45" s="3">
        <v>0.12843650000000001</v>
      </c>
      <c r="P45" s="3">
        <v>9.7965940000000001E-2</v>
      </c>
      <c r="Q45" s="3">
        <v>9.7903340000000005E-2</v>
      </c>
      <c r="R45" s="3">
        <v>9.7248009999999996E-2</v>
      </c>
      <c r="W45" t="s">
        <v>169</v>
      </c>
      <c r="X45" s="3">
        <v>0.16031229999999999</v>
      </c>
      <c r="Y45" s="3">
        <v>9.1646690000000003E-2</v>
      </c>
      <c r="Z45" s="3">
        <v>0.115192</v>
      </c>
      <c r="AA45" s="3">
        <v>0.32834819999999998</v>
      </c>
      <c r="AB45" s="3">
        <v>3.3194319999999999E-2</v>
      </c>
    </row>
    <row r="46" spans="1:28" x14ac:dyDescent="0.2">
      <c r="A46" t="s">
        <v>20</v>
      </c>
      <c r="D46">
        <v>6</v>
      </c>
      <c r="N46" t="s">
        <v>171</v>
      </c>
      <c r="O46" s="3">
        <v>0</v>
      </c>
      <c r="P46" s="3">
        <v>0</v>
      </c>
      <c r="Q46" s="3">
        <v>0</v>
      </c>
      <c r="R46" s="3">
        <v>0</v>
      </c>
      <c r="W46" t="s">
        <v>170</v>
      </c>
      <c r="X46" s="3">
        <v>0.1148328</v>
      </c>
      <c r="Y46" s="3">
        <v>8.7554610000000005E-2</v>
      </c>
      <c r="Z46" s="3">
        <v>8.749962E-2</v>
      </c>
      <c r="AA46" s="3">
        <v>0.85932419999999998</v>
      </c>
      <c r="AB46" s="3">
        <v>8.6910929999999997E-2</v>
      </c>
    </row>
    <row r="47" spans="1:28" x14ac:dyDescent="0.2">
      <c r="A47" t="s">
        <v>21</v>
      </c>
      <c r="D47" t="s">
        <v>13</v>
      </c>
      <c r="N47" t="s">
        <v>172</v>
      </c>
      <c r="O47" s="3">
        <v>1.3488199999999999</v>
      </c>
      <c r="P47" s="3">
        <v>66.72533</v>
      </c>
      <c r="Q47" s="3">
        <v>36.331090000000003</v>
      </c>
      <c r="R47" s="3">
        <v>1075389</v>
      </c>
      <c r="W47" t="s">
        <v>171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</row>
    <row r="48" spans="1:28" x14ac:dyDescent="0.2">
      <c r="A48" t="s">
        <v>22</v>
      </c>
      <c r="C48">
        <v>-6</v>
      </c>
      <c r="W48" t="s">
        <v>172</v>
      </c>
      <c r="X48" s="3">
        <v>1.3461160000000001</v>
      </c>
      <c r="Y48" s="3">
        <v>66.509050000000002</v>
      </c>
      <c r="Z48" s="3">
        <v>36.143999999999998</v>
      </c>
      <c r="AA48" s="3">
        <v>1.022035E-2</v>
      </c>
      <c r="AB48" s="3">
        <v>1346438</v>
      </c>
    </row>
    <row r="49" spans="1:28" x14ac:dyDescent="0.2">
      <c r="A49" t="s">
        <v>20</v>
      </c>
      <c r="D49">
        <v>11</v>
      </c>
      <c r="N49" t="s">
        <v>174</v>
      </c>
      <c r="O49" t="s">
        <v>162</v>
      </c>
      <c r="P49" t="s">
        <v>163</v>
      </c>
      <c r="Q49" t="s">
        <v>164</v>
      </c>
      <c r="R49" t="s">
        <v>165</v>
      </c>
    </row>
    <row r="50" spans="1:28" x14ac:dyDescent="0.2">
      <c r="A50" t="s">
        <v>21</v>
      </c>
      <c r="D50" t="s">
        <v>13</v>
      </c>
      <c r="N50" t="s">
        <v>167</v>
      </c>
      <c r="O50" s="3">
        <v>1.3533980000000001</v>
      </c>
      <c r="P50" s="3">
        <v>66.533450000000002</v>
      </c>
      <c r="Q50" s="3">
        <v>36.122709999999998</v>
      </c>
      <c r="R50" s="3">
        <v>268537.09999999998</v>
      </c>
      <c r="W50" t="s">
        <v>174</v>
      </c>
      <c r="X50" t="s">
        <v>162</v>
      </c>
      <c r="Y50" t="s">
        <v>163</v>
      </c>
      <c r="Z50" t="s">
        <v>164</v>
      </c>
      <c r="AA50" t="s">
        <v>165</v>
      </c>
      <c r="AB50" t="s">
        <v>166</v>
      </c>
    </row>
    <row r="51" spans="1:28" x14ac:dyDescent="0.2">
      <c r="A51" t="s">
        <v>22</v>
      </c>
      <c r="C51">
        <v>-7</v>
      </c>
      <c r="N51" t="s">
        <v>168</v>
      </c>
      <c r="O51" s="3">
        <v>1.5286879999999999E-2</v>
      </c>
      <c r="P51" s="3">
        <v>0.15333569999999999</v>
      </c>
      <c r="Q51" s="3">
        <v>9.1364100000000004E-2</v>
      </c>
      <c r="R51" s="3">
        <v>1084.3710000000001</v>
      </c>
      <c r="W51" t="s">
        <v>167</v>
      </c>
      <c r="X51" s="3">
        <v>1.3582380000000001</v>
      </c>
      <c r="Y51" s="3">
        <v>66.686400000000006</v>
      </c>
      <c r="Z51" s="3">
        <v>36.232030000000002</v>
      </c>
      <c r="AA51" s="3">
        <v>1.034244E-2</v>
      </c>
      <c r="AB51" s="3">
        <v>267134.8</v>
      </c>
    </row>
    <row r="52" spans="1:28" x14ac:dyDescent="0.2">
      <c r="A52" t="s">
        <v>20</v>
      </c>
      <c r="D52">
        <v>16</v>
      </c>
      <c r="N52" t="s">
        <v>169</v>
      </c>
      <c r="O52" s="3">
        <v>0.56475929999999996</v>
      </c>
      <c r="P52" s="3">
        <v>0.115232</v>
      </c>
      <c r="Q52" s="3">
        <v>0.12646350000000001</v>
      </c>
      <c r="R52" s="3">
        <v>0.20190340000000001</v>
      </c>
      <c r="W52" t="s">
        <v>168</v>
      </c>
      <c r="X52" s="3">
        <v>9.8400550000000003E-3</v>
      </c>
      <c r="Y52" s="3">
        <v>0.1231496</v>
      </c>
      <c r="Z52" s="3">
        <v>8.6302000000000004E-2</v>
      </c>
      <c r="AA52" s="3">
        <v>1.9393209999999999E-4</v>
      </c>
      <c r="AB52" s="3">
        <v>691.02440000000001</v>
      </c>
    </row>
    <row r="53" spans="1:28" x14ac:dyDescent="0.2">
      <c r="A53" t="s">
        <v>21</v>
      </c>
      <c r="D53" t="s">
        <v>13</v>
      </c>
      <c r="N53" t="s">
        <v>170</v>
      </c>
      <c r="O53" s="3">
        <v>0.12841910000000001</v>
      </c>
      <c r="P53" s="3">
        <v>9.8023959999999993E-2</v>
      </c>
      <c r="Q53" s="3">
        <v>9.7963030000000006E-2</v>
      </c>
      <c r="R53" s="3">
        <v>9.7303539999999994E-2</v>
      </c>
      <c r="W53" t="s">
        <v>169</v>
      </c>
      <c r="X53" s="3">
        <v>0.3239938</v>
      </c>
      <c r="Y53" s="3">
        <v>8.2586800000000002E-2</v>
      </c>
      <c r="Z53" s="3">
        <v>0.1065229</v>
      </c>
      <c r="AA53" s="3">
        <v>0.83857470000000001</v>
      </c>
      <c r="AB53" s="3">
        <v>0.1156852</v>
      </c>
    </row>
    <row r="54" spans="1:28" x14ac:dyDescent="0.2">
      <c r="A54" t="s">
        <v>22</v>
      </c>
      <c r="C54">
        <v>-7</v>
      </c>
      <c r="N54" t="s">
        <v>171</v>
      </c>
      <c r="O54" s="3">
        <v>0</v>
      </c>
      <c r="P54" s="3">
        <v>0</v>
      </c>
      <c r="Q54" s="3">
        <v>0</v>
      </c>
      <c r="R54" s="3">
        <v>0</v>
      </c>
      <c r="W54" t="s">
        <v>170</v>
      </c>
      <c r="X54" s="3">
        <v>0.1150719</v>
      </c>
      <c r="Y54" s="3">
        <v>8.7901099999999996E-2</v>
      </c>
      <c r="Z54" s="3">
        <v>8.7846160000000006E-2</v>
      </c>
      <c r="AA54" s="3">
        <v>0.85772519999999997</v>
      </c>
      <c r="AB54" s="3">
        <v>8.7256509999999995E-2</v>
      </c>
    </row>
    <row r="55" spans="1:28" x14ac:dyDescent="0.2">
      <c r="N55" t="s">
        <v>172</v>
      </c>
      <c r="O55" s="3">
        <v>1.3533580000000001</v>
      </c>
      <c r="P55" s="3">
        <v>66.533060000000006</v>
      </c>
      <c r="Q55" s="3">
        <v>36.122489999999999</v>
      </c>
      <c r="R55" s="3">
        <v>1074148</v>
      </c>
      <c r="W55" t="s">
        <v>171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</row>
    <row r="56" spans="1:28" x14ac:dyDescent="0.2">
      <c r="A56" t="s">
        <v>23</v>
      </c>
      <c r="W56" t="s">
        <v>172</v>
      </c>
      <c r="X56" s="3">
        <v>1.3582399999999999</v>
      </c>
      <c r="Y56" s="3">
        <v>66.686199999999999</v>
      </c>
      <c r="Z56" s="3">
        <v>36.231859999999998</v>
      </c>
      <c r="AA56" s="3">
        <v>1.034242E-2</v>
      </c>
      <c r="AB56" s="3">
        <v>1335674</v>
      </c>
    </row>
    <row r="57" spans="1:28" x14ac:dyDescent="0.2">
      <c r="N57" t="s">
        <v>175</v>
      </c>
      <c r="O57" t="s">
        <v>162</v>
      </c>
      <c r="P57" t="s">
        <v>163</v>
      </c>
      <c r="Q57" t="s">
        <v>164</v>
      </c>
      <c r="R57" t="s">
        <v>165</v>
      </c>
    </row>
    <row r="58" spans="1:28" x14ac:dyDescent="0.2">
      <c r="A58" t="s">
        <v>19</v>
      </c>
      <c r="B58" t="s">
        <v>233</v>
      </c>
      <c r="N58" t="s">
        <v>167</v>
      </c>
      <c r="O58" s="3">
        <v>1.352568</v>
      </c>
      <c r="P58" s="3">
        <v>66.535799999999995</v>
      </c>
      <c r="Q58" s="3">
        <v>36.160600000000002</v>
      </c>
      <c r="R58" s="3">
        <v>267357.7</v>
      </c>
      <c r="W58" t="s">
        <v>175</v>
      </c>
      <c r="X58" t="s">
        <v>162</v>
      </c>
      <c r="Y58" t="s">
        <v>163</v>
      </c>
      <c r="Z58" t="s">
        <v>164</v>
      </c>
      <c r="AA58" t="s">
        <v>165</v>
      </c>
      <c r="AB58" t="s">
        <v>166</v>
      </c>
    </row>
    <row r="59" spans="1:28" x14ac:dyDescent="0.2">
      <c r="A59" t="s">
        <v>24</v>
      </c>
      <c r="C59" t="s">
        <v>25</v>
      </c>
      <c r="N59" t="s">
        <v>168</v>
      </c>
      <c r="O59" s="3">
        <v>4.8143329999999996E-3</v>
      </c>
      <c r="P59" s="3">
        <v>0.37986769999999997</v>
      </c>
      <c r="Q59" s="3">
        <v>0.22291730000000001</v>
      </c>
      <c r="R59" s="3">
        <v>1235.183</v>
      </c>
      <c r="W59" t="s">
        <v>167</v>
      </c>
      <c r="X59" s="3">
        <v>1.345048</v>
      </c>
      <c r="Y59" s="3">
        <v>66.137529999999998</v>
      </c>
      <c r="Z59" s="3">
        <v>35.921869999999998</v>
      </c>
      <c r="AA59" s="3">
        <v>1.0181279999999999E-2</v>
      </c>
      <c r="AB59" s="3">
        <v>268160.5</v>
      </c>
    </row>
    <row r="60" spans="1:28" x14ac:dyDescent="0.2">
      <c r="A60" t="s">
        <v>26</v>
      </c>
      <c r="N60" t="s">
        <v>169</v>
      </c>
      <c r="O60" s="3">
        <v>0.17797009999999999</v>
      </c>
      <c r="P60" s="3">
        <v>0.28546110000000002</v>
      </c>
      <c r="Q60" s="3">
        <v>0.30823220000000001</v>
      </c>
      <c r="R60" s="3">
        <v>0.23099819999999999</v>
      </c>
      <c r="W60" t="s">
        <v>168</v>
      </c>
      <c r="X60" s="3">
        <v>1.678466E-3</v>
      </c>
      <c r="Y60" s="3">
        <v>9.2860490000000004E-2</v>
      </c>
      <c r="Z60" s="3">
        <v>7.8931570000000006E-2</v>
      </c>
      <c r="AA60" s="3">
        <v>1.2283889999999999E-4</v>
      </c>
      <c r="AB60" s="3">
        <v>525.49019999999996</v>
      </c>
    </row>
    <row r="61" spans="1:28" x14ac:dyDescent="0.2">
      <c r="A61" t="s">
        <v>27</v>
      </c>
      <c r="N61" t="s">
        <v>170</v>
      </c>
      <c r="O61" s="3">
        <v>0.12871450000000001</v>
      </c>
      <c r="P61" s="3">
        <v>9.8237530000000003E-2</v>
      </c>
      <c r="Q61" s="3">
        <v>9.8175810000000002E-2</v>
      </c>
      <c r="R61" s="3">
        <v>9.7515519999999994E-2</v>
      </c>
      <c r="W61" t="s">
        <v>169</v>
      </c>
      <c r="X61" s="3">
        <v>5.5807139999999998E-2</v>
      </c>
      <c r="Y61" s="3">
        <v>6.2791089999999994E-2</v>
      </c>
      <c r="Z61" s="3">
        <v>9.8266790000000007E-2</v>
      </c>
      <c r="AA61" s="3">
        <v>0.53957109999999997</v>
      </c>
      <c r="AB61" s="3">
        <v>8.7636459999999999E-2</v>
      </c>
    </row>
    <row r="62" spans="1:28" x14ac:dyDescent="0.2">
      <c r="A62" t="s">
        <v>28</v>
      </c>
      <c r="D62">
        <v>-2901</v>
      </c>
      <c r="N62" t="s">
        <v>171</v>
      </c>
      <c r="O62" s="3">
        <v>0</v>
      </c>
      <c r="P62" s="3">
        <v>0</v>
      </c>
      <c r="Q62" s="3">
        <v>0</v>
      </c>
      <c r="R62" s="3">
        <v>0</v>
      </c>
      <c r="W62" t="s">
        <v>170</v>
      </c>
      <c r="X62" s="3">
        <v>0.11509</v>
      </c>
      <c r="Y62" s="3">
        <v>8.7739999999999999E-2</v>
      </c>
      <c r="Z62" s="3">
        <v>8.768492E-2</v>
      </c>
      <c r="AA62" s="3">
        <v>0.8627667</v>
      </c>
      <c r="AB62" s="3">
        <v>8.7091340000000003E-2</v>
      </c>
    </row>
    <row r="63" spans="1:28" x14ac:dyDescent="0.2">
      <c r="A63" t="s">
        <v>29</v>
      </c>
      <c r="D63">
        <v>-3640</v>
      </c>
      <c r="N63" t="s">
        <v>172</v>
      </c>
      <c r="O63" s="3">
        <v>1.352554</v>
      </c>
      <c r="P63" s="3">
        <v>66.534540000000007</v>
      </c>
      <c r="Q63" s="3">
        <v>36.159840000000003</v>
      </c>
      <c r="R63" s="3">
        <v>1069431</v>
      </c>
      <c r="W63" t="s">
        <v>171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</row>
    <row r="64" spans="1:28" x14ac:dyDescent="0.2">
      <c r="A64" t="s">
        <v>30</v>
      </c>
      <c r="D64">
        <v>0</v>
      </c>
      <c r="W64" t="s">
        <v>172</v>
      </c>
      <c r="X64" s="3">
        <v>1.3450489999999999</v>
      </c>
      <c r="Y64" s="3">
        <v>66.137410000000003</v>
      </c>
      <c r="Z64" s="3">
        <v>35.92183</v>
      </c>
      <c r="AA64" s="3">
        <v>1.018115E-2</v>
      </c>
      <c r="AB64" s="3">
        <v>1340802</v>
      </c>
    </row>
    <row r="65" spans="1:28" x14ac:dyDescent="0.2">
      <c r="A65" t="s">
        <v>31</v>
      </c>
      <c r="N65" t="s">
        <v>176</v>
      </c>
      <c r="O65" t="s">
        <v>162</v>
      </c>
      <c r="P65" t="s">
        <v>163</v>
      </c>
      <c r="Q65" t="s">
        <v>164</v>
      </c>
      <c r="R65" t="s">
        <v>165</v>
      </c>
    </row>
    <row r="66" spans="1:28" x14ac:dyDescent="0.2">
      <c r="A66" t="s">
        <v>28</v>
      </c>
      <c r="D66">
        <v>-3501</v>
      </c>
      <c r="N66" t="s">
        <v>167</v>
      </c>
      <c r="O66" s="3">
        <v>1.3444970000000001</v>
      </c>
      <c r="P66" s="3">
        <v>66.171009999999995</v>
      </c>
      <c r="Q66" s="3">
        <v>35.939720000000001</v>
      </c>
      <c r="R66" s="3">
        <v>267959.90000000002</v>
      </c>
    </row>
    <row r="67" spans="1:28" x14ac:dyDescent="0.2">
      <c r="A67" t="s">
        <v>29</v>
      </c>
      <c r="D67">
        <v>-3640</v>
      </c>
      <c r="N67" t="s">
        <v>168</v>
      </c>
      <c r="O67" s="3">
        <v>1.3160019999999999E-3</v>
      </c>
      <c r="P67" s="3">
        <v>6.3447989999999996E-2</v>
      </c>
      <c r="Q67" s="3">
        <v>7.8627660000000002E-2</v>
      </c>
      <c r="R67" s="3">
        <v>316.1755</v>
      </c>
      <c r="W67" t="s">
        <v>159</v>
      </c>
    </row>
    <row r="68" spans="1:28" x14ac:dyDescent="0.2">
      <c r="A68" t="s">
        <v>32</v>
      </c>
      <c r="N68" t="s">
        <v>169</v>
      </c>
      <c r="O68" s="3">
        <v>4.8940289999999997E-2</v>
      </c>
      <c r="P68" s="3">
        <v>4.7942440000000003E-2</v>
      </c>
      <c r="Q68" s="3">
        <v>0.1093882</v>
      </c>
      <c r="R68" s="3">
        <v>5.8996800000000002E-2</v>
      </c>
      <c r="W68" t="s">
        <v>177</v>
      </c>
    </row>
    <row r="69" spans="1:28" x14ac:dyDescent="0.2">
      <c r="A69" t="s">
        <v>28</v>
      </c>
      <c r="D69">
        <v>0</v>
      </c>
      <c r="N69" t="s">
        <v>170</v>
      </c>
      <c r="O69" s="3">
        <v>0.12873319999999999</v>
      </c>
      <c r="P69" s="3">
        <v>9.8132239999999996E-2</v>
      </c>
      <c r="Q69" s="3">
        <v>9.8070669999999999E-2</v>
      </c>
      <c r="R69" s="3">
        <v>9.7407110000000005E-2</v>
      </c>
      <c r="W69" t="s">
        <v>159</v>
      </c>
    </row>
    <row r="70" spans="1:28" x14ac:dyDescent="0.2">
      <c r="A70" t="s">
        <v>29</v>
      </c>
      <c r="D70">
        <v>0</v>
      </c>
      <c r="N70" t="s">
        <v>171</v>
      </c>
      <c r="O70" s="3">
        <v>0</v>
      </c>
      <c r="P70" s="3">
        <v>0</v>
      </c>
      <c r="Q70" s="3">
        <v>0</v>
      </c>
      <c r="R70" s="3">
        <v>0</v>
      </c>
    </row>
    <row r="71" spans="1:28" x14ac:dyDescent="0.2">
      <c r="N71" t="s">
        <v>172</v>
      </c>
      <c r="O71" s="3">
        <v>1.3444959999999999</v>
      </c>
      <c r="P71" s="3">
        <v>66.17098</v>
      </c>
      <c r="Q71" s="3">
        <v>35.93974</v>
      </c>
      <c r="R71" s="3">
        <v>1071840</v>
      </c>
      <c r="W71" t="s">
        <v>178</v>
      </c>
      <c r="X71" t="s">
        <v>162</v>
      </c>
      <c r="Y71" t="s">
        <v>163</v>
      </c>
      <c r="Z71" t="s">
        <v>164</v>
      </c>
      <c r="AA71" t="s">
        <v>165</v>
      </c>
      <c r="AB71" t="s">
        <v>166</v>
      </c>
    </row>
    <row r="72" spans="1:28" x14ac:dyDescent="0.2">
      <c r="A72" t="s">
        <v>33</v>
      </c>
      <c r="W72" t="s">
        <v>167</v>
      </c>
      <c r="X72" s="3">
        <v>1.350725</v>
      </c>
      <c r="Y72" s="3">
        <v>66.683080000000004</v>
      </c>
      <c r="Z72" s="3">
        <v>36.23912</v>
      </c>
      <c r="AA72" s="3">
        <v>1.0246089999999999E-2</v>
      </c>
      <c r="AB72" s="3">
        <v>268073.3</v>
      </c>
    </row>
    <row r="73" spans="1:28" x14ac:dyDescent="0.2">
      <c r="W73" t="s">
        <v>168</v>
      </c>
      <c r="X73" s="3">
        <v>7.6267360000000003E-3</v>
      </c>
      <c r="Y73" s="3">
        <v>0.48983260000000001</v>
      </c>
      <c r="Z73" s="3">
        <v>0.28897919999999999</v>
      </c>
      <c r="AA73" s="3">
        <v>1.5469449999999999E-4</v>
      </c>
      <c r="AB73" s="3">
        <v>950.65120000000002</v>
      </c>
    </row>
    <row r="74" spans="1:28" x14ac:dyDescent="0.2">
      <c r="A74" t="s">
        <v>34</v>
      </c>
      <c r="C74" t="s">
        <v>8</v>
      </c>
      <c r="N74" t="s">
        <v>159</v>
      </c>
      <c r="W74" t="s">
        <v>169</v>
      </c>
      <c r="X74" s="3">
        <v>0.12625739999999999</v>
      </c>
      <c r="Y74" s="3">
        <v>0.16425439999999999</v>
      </c>
      <c r="Z74" s="3">
        <v>0.1783093</v>
      </c>
      <c r="AA74" s="3">
        <v>0.33759939999999999</v>
      </c>
      <c r="AB74" s="3">
        <v>7.9296259999999993E-2</v>
      </c>
    </row>
    <row r="75" spans="1:28" x14ac:dyDescent="0.2">
      <c r="A75" t="s">
        <v>35</v>
      </c>
      <c r="C75" s="1">
        <v>44838</v>
      </c>
      <c r="N75" t="s">
        <v>177</v>
      </c>
      <c r="W75" t="s">
        <v>170</v>
      </c>
      <c r="X75" s="3">
        <v>5.7503409999999998E-2</v>
      </c>
      <c r="Y75" s="3">
        <v>4.3874419999999997E-2</v>
      </c>
      <c r="Z75" s="3">
        <v>4.3846919999999998E-2</v>
      </c>
      <c r="AA75" s="3">
        <v>0.43010199999999998</v>
      </c>
      <c r="AB75" s="3">
        <v>4.3552680000000003E-2</v>
      </c>
    </row>
    <row r="76" spans="1:28" x14ac:dyDescent="0.2">
      <c r="A76" t="s">
        <v>36</v>
      </c>
      <c r="C76" s="2">
        <v>0.43055555555555558</v>
      </c>
      <c r="N76" t="s">
        <v>159</v>
      </c>
      <c r="W76" t="s">
        <v>171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</row>
    <row r="77" spans="1:28" x14ac:dyDescent="0.2">
      <c r="W77" t="s">
        <v>172</v>
      </c>
      <c r="X77" s="3">
        <v>1.3507119999999999</v>
      </c>
      <c r="Y77" s="3">
        <v>66.682410000000004</v>
      </c>
      <c r="Z77" s="3">
        <v>36.238729999999997</v>
      </c>
      <c r="AA77" s="3">
        <v>1.024591E-2</v>
      </c>
      <c r="AB77" s="3">
        <v>5361465</v>
      </c>
    </row>
    <row r="78" spans="1:28" x14ac:dyDescent="0.2">
      <c r="A78" t="s">
        <v>37</v>
      </c>
      <c r="N78" t="s">
        <v>178</v>
      </c>
      <c r="O78" t="s">
        <v>162</v>
      </c>
      <c r="P78" t="s">
        <v>163</v>
      </c>
      <c r="Q78" t="s">
        <v>164</v>
      </c>
      <c r="R78" t="s">
        <v>165</v>
      </c>
    </row>
    <row r="79" spans="1:28" x14ac:dyDescent="0.2">
      <c r="N79" t="s">
        <v>167</v>
      </c>
      <c r="O79" s="3">
        <v>1.350725</v>
      </c>
      <c r="P79" s="3">
        <v>66.683080000000004</v>
      </c>
      <c r="Q79" s="3">
        <v>36.23912</v>
      </c>
      <c r="R79" s="3">
        <v>268073.3</v>
      </c>
      <c r="W79" t="s">
        <v>159</v>
      </c>
    </row>
    <row r="80" spans="1:28" x14ac:dyDescent="0.2">
      <c r="A80" t="s">
        <v>19</v>
      </c>
      <c r="C80" t="s">
        <v>233</v>
      </c>
      <c r="N80" t="s">
        <v>168</v>
      </c>
      <c r="O80" s="3">
        <v>7.6267360000000003E-3</v>
      </c>
      <c r="P80" s="3">
        <v>0.48983260000000001</v>
      </c>
      <c r="Q80" s="3">
        <v>0.28897919999999999</v>
      </c>
      <c r="R80" s="3">
        <v>950.65120000000002</v>
      </c>
      <c r="W80" t="s">
        <v>179</v>
      </c>
    </row>
    <row r="81" spans="1:28" x14ac:dyDescent="0.2">
      <c r="A81" t="s">
        <v>38</v>
      </c>
      <c r="C81">
        <v>20</v>
      </c>
      <c r="N81" t="s">
        <v>169</v>
      </c>
      <c r="O81" s="3">
        <v>0.12625739999999999</v>
      </c>
      <c r="P81" s="3">
        <v>0.16425439999999999</v>
      </c>
      <c r="Q81" s="3">
        <v>0.1783093</v>
      </c>
      <c r="R81" s="3">
        <v>7.9296259999999993E-2</v>
      </c>
      <c r="W81" t="s">
        <v>159</v>
      </c>
    </row>
    <row r="82" spans="1:28" x14ac:dyDescent="0.2">
      <c r="A82" t="s">
        <v>39</v>
      </c>
      <c r="B82">
        <v>254</v>
      </c>
      <c r="N82" t="s">
        <v>170</v>
      </c>
      <c r="O82" s="3">
        <v>5.7503409999999998E-2</v>
      </c>
      <c r="P82" s="3">
        <v>4.3874419999999997E-2</v>
      </c>
      <c r="Q82" s="3">
        <v>4.3846919999999998E-2</v>
      </c>
      <c r="R82" s="3">
        <v>4.3552680000000003E-2</v>
      </c>
    </row>
    <row r="83" spans="1:28" x14ac:dyDescent="0.2">
      <c r="A83" t="s">
        <v>40</v>
      </c>
      <c r="B83">
        <v>266</v>
      </c>
      <c r="N83" t="s">
        <v>171</v>
      </c>
      <c r="O83" s="3">
        <v>0</v>
      </c>
      <c r="P83" s="3">
        <v>0</v>
      </c>
      <c r="Q83" s="3">
        <v>0</v>
      </c>
      <c r="R83" s="3">
        <v>0</v>
      </c>
      <c r="W83" t="s">
        <v>180</v>
      </c>
      <c r="X83" t="s">
        <v>162</v>
      </c>
      <c r="Y83" t="s">
        <v>163</v>
      </c>
      <c r="Z83" t="s">
        <v>164</v>
      </c>
      <c r="AA83" t="s">
        <v>165</v>
      </c>
      <c r="AB83" t="s">
        <v>166</v>
      </c>
    </row>
    <row r="84" spans="1:28" x14ac:dyDescent="0.2">
      <c r="A84" t="s">
        <v>41</v>
      </c>
      <c r="B84" t="s">
        <v>42</v>
      </c>
      <c r="N84" t="s">
        <v>172</v>
      </c>
      <c r="O84" s="3">
        <v>1.3507119999999999</v>
      </c>
      <c r="P84" s="3">
        <v>66.682410000000004</v>
      </c>
      <c r="Q84" s="3">
        <v>36.238729999999997</v>
      </c>
      <c r="R84" s="3">
        <v>5361465</v>
      </c>
      <c r="W84" t="s">
        <v>167</v>
      </c>
      <c r="X84" s="3">
        <v>1.350725</v>
      </c>
      <c r="Y84" s="3">
        <v>66.683080000000004</v>
      </c>
      <c r="Z84" s="3">
        <v>36.23912</v>
      </c>
      <c r="AA84" s="3">
        <v>1.0246089999999999E-2</v>
      </c>
      <c r="AB84" s="3">
        <v>268073.3</v>
      </c>
    </row>
    <row r="85" spans="1:28" x14ac:dyDescent="0.2">
      <c r="A85" t="s">
        <v>43</v>
      </c>
      <c r="W85" t="s">
        <v>168</v>
      </c>
      <c r="X85" s="3">
        <v>6.2612190000000002E-3</v>
      </c>
      <c r="Y85" s="3">
        <v>0.52941919999999998</v>
      </c>
      <c r="Z85" s="3">
        <v>0.3085697</v>
      </c>
      <c r="AA85" s="3">
        <v>6.8748460000000005E-5</v>
      </c>
      <c r="AB85" s="3">
        <v>911.86680000000001</v>
      </c>
    </row>
    <row r="86" spans="1:28" x14ac:dyDescent="0.2">
      <c r="A86" t="s">
        <v>44</v>
      </c>
      <c r="C86">
        <v>1</v>
      </c>
      <c r="N86" t="s">
        <v>159</v>
      </c>
      <c r="W86" t="s">
        <v>169</v>
      </c>
      <c r="X86" s="3">
        <v>0.23177249999999999</v>
      </c>
      <c r="Y86" s="3">
        <v>0.39696670000000001</v>
      </c>
      <c r="Z86" s="3">
        <v>0.42574119999999999</v>
      </c>
      <c r="AA86" s="3">
        <v>0.33548620000000001</v>
      </c>
      <c r="AB86" s="3">
        <v>0.1700779</v>
      </c>
    </row>
    <row r="87" spans="1:28" x14ac:dyDescent="0.2">
      <c r="A87" t="s">
        <v>45</v>
      </c>
      <c r="B87" t="s">
        <v>46</v>
      </c>
      <c r="N87" t="s">
        <v>179</v>
      </c>
      <c r="W87" t="s">
        <v>170</v>
      </c>
      <c r="X87" s="3">
        <v>5.7503409999999998E-2</v>
      </c>
      <c r="Y87" s="3">
        <v>4.3874419999999997E-2</v>
      </c>
      <c r="Z87" s="3">
        <v>4.3846919999999998E-2</v>
      </c>
      <c r="AA87" s="3">
        <v>0.43010199999999998</v>
      </c>
      <c r="AB87" s="3">
        <v>4.3552680000000003E-2</v>
      </c>
    </row>
    <row r="88" spans="1:28" x14ac:dyDescent="0.2">
      <c r="A88" t="s">
        <v>47</v>
      </c>
      <c r="C88" t="s">
        <v>42</v>
      </c>
      <c r="N88" t="s">
        <v>159</v>
      </c>
      <c r="W88" t="s">
        <v>171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</row>
    <row r="89" spans="1:28" x14ac:dyDescent="0.2">
      <c r="A89" t="s">
        <v>48</v>
      </c>
      <c r="W89" t="s">
        <v>172</v>
      </c>
      <c r="X89" s="3">
        <v>1.3507119999999999</v>
      </c>
      <c r="Y89" s="3">
        <v>66.682410000000004</v>
      </c>
      <c r="Z89" s="3">
        <v>36.238729999999997</v>
      </c>
      <c r="AA89" s="3">
        <v>1.024591E-2</v>
      </c>
      <c r="AB89" s="3">
        <v>5361465</v>
      </c>
    </row>
    <row r="90" spans="1:28" x14ac:dyDescent="0.2">
      <c r="A90" t="s">
        <v>49</v>
      </c>
      <c r="N90" t="s">
        <v>180</v>
      </c>
      <c r="O90" t="s">
        <v>162</v>
      </c>
      <c r="P90" t="s">
        <v>163</v>
      </c>
      <c r="Q90" t="s">
        <v>164</v>
      </c>
      <c r="R90" t="s">
        <v>165</v>
      </c>
    </row>
    <row r="91" spans="1:28" x14ac:dyDescent="0.2">
      <c r="A91" t="s">
        <v>50</v>
      </c>
      <c r="N91" t="s">
        <v>167</v>
      </c>
      <c r="O91" s="3">
        <v>1.350725</v>
      </c>
      <c r="P91" s="3">
        <v>66.683080000000004</v>
      </c>
      <c r="Q91" s="3">
        <v>36.23912</v>
      </c>
      <c r="R91" s="3">
        <v>268073.3</v>
      </c>
    </row>
    <row r="92" spans="1:28" x14ac:dyDescent="0.2">
      <c r="A92" t="s">
        <v>51</v>
      </c>
      <c r="N92" t="s">
        <v>168</v>
      </c>
      <c r="O92" s="3">
        <v>4.0635180000000003E-3</v>
      </c>
      <c r="P92" s="3">
        <v>0.47305619999999998</v>
      </c>
      <c r="Q92" s="3">
        <v>0.26429160000000002</v>
      </c>
      <c r="R92" s="3">
        <v>613.67089999999996</v>
      </c>
    </row>
    <row r="93" spans="1:28" x14ac:dyDescent="0.2">
      <c r="A93" t="s">
        <v>52</v>
      </c>
      <c r="N93" t="s">
        <v>169</v>
      </c>
      <c r="O93" s="3">
        <v>0.13453960000000001</v>
      </c>
      <c r="P93" s="3">
        <v>0.31725759999999997</v>
      </c>
      <c r="Q93" s="3">
        <v>0.32615250000000001</v>
      </c>
      <c r="R93" s="3">
        <v>0.1023757</v>
      </c>
    </row>
    <row r="94" spans="1:28" x14ac:dyDescent="0.2">
      <c r="A94" t="s">
        <v>53</v>
      </c>
      <c r="D94" t="s">
        <v>42</v>
      </c>
      <c r="N94" t="s">
        <v>170</v>
      </c>
      <c r="O94" s="3">
        <v>5.7503409999999998E-2</v>
      </c>
      <c r="P94" s="3">
        <v>4.3874419999999997E-2</v>
      </c>
      <c r="Q94" s="3">
        <v>4.3846919999999998E-2</v>
      </c>
      <c r="R94" s="3">
        <v>4.3552680000000003E-2</v>
      </c>
      <c r="W94" t="s">
        <v>181</v>
      </c>
    </row>
    <row r="95" spans="1:28" x14ac:dyDescent="0.2">
      <c r="A95" t="s">
        <v>54</v>
      </c>
      <c r="N95" t="s">
        <v>171</v>
      </c>
      <c r="O95" s="3">
        <v>0</v>
      </c>
      <c r="P95" s="3">
        <v>0</v>
      </c>
      <c r="Q95" s="3">
        <v>0</v>
      </c>
      <c r="R95" s="3">
        <v>0</v>
      </c>
      <c r="W95" t="s">
        <v>249</v>
      </c>
    </row>
    <row r="96" spans="1:28" x14ac:dyDescent="0.2">
      <c r="A96" t="s">
        <v>55</v>
      </c>
      <c r="N96" t="s">
        <v>172</v>
      </c>
      <c r="O96" s="3">
        <v>1.3507119999999999</v>
      </c>
      <c r="P96" s="3">
        <v>66.682410000000004</v>
      </c>
      <c r="Q96" s="3">
        <v>36.238729999999997</v>
      </c>
      <c r="R96" s="3">
        <v>5361465</v>
      </c>
      <c r="W96">
        <v>1</v>
      </c>
      <c r="X96">
        <v>1</v>
      </c>
      <c r="Y96">
        <v>1</v>
      </c>
      <c r="Z96">
        <v>1</v>
      </c>
      <c r="AA96">
        <v>1</v>
      </c>
    </row>
    <row r="97" spans="1:28" x14ac:dyDescent="0.2">
      <c r="A97" t="s">
        <v>56</v>
      </c>
      <c r="W97" t="s">
        <v>182</v>
      </c>
    </row>
    <row r="98" spans="1:28" x14ac:dyDescent="0.2">
      <c r="A98" t="s">
        <v>57</v>
      </c>
      <c r="C98" t="s">
        <v>42</v>
      </c>
      <c r="W98" t="s">
        <v>240</v>
      </c>
    </row>
    <row r="99" spans="1:28" x14ac:dyDescent="0.2">
      <c r="A99" t="s">
        <v>58</v>
      </c>
      <c r="W99" t="s">
        <v>183</v>
      </c>
    </row>
    <row r="100" spans="1:28" x14ac:dyDescent="0.2">
      <c r="A100" t="s">
        <v>59</v>
      </c>
      <c r="W100" t="s">
        <v>184</v>
      </c>
      <c r="X100" t="s">
        <v>185</v>
      </c>
      <c r="Y100" t="s">
        <v>186</v>
      </c>
      <c r="Z100" t="s">
        <v>250</v>
      </c>
      <c r="AA100" t="s">
        <v>187</v>
      </c>
    </row>
    <row r="101" spans="1:28" x14ac:dyDescent="0.2">
      <c r="A101" t="s">
        <v>60</v>
      </c>
      <c r="N101" t="s">
        <v>181</v>
      </c>
      <c r="W101" t="s">
        <v>188</v>
      </c>
    </row>
    <row r="102" spans="1:28" x14ac:dyDescent="0.2">
      <c r="A102" t="s">
        <v>61</v>
      </c>
      <c r="N102" t="s">
        <v>231</v>
      </c>
      <c r="W102">
        <v>1</v>
      </c>
      <c r="X102" s="3">
        <v>1.353499</v>
      </c>
      <c r="Y102" s="3">
        <v>67.399289999999993</v>
      </c>
      <c r="Z102" s="3">
        <v>36.658529999999999</v>
      </c>
      <c r="AA102" s="3">
        <v>1.0240290000000001E-2</v>
      </c>
      <c r="AB102" s="3">
        <v>267710.2</v>
      </c>
    </row>
    <row r="103" spans="1:28" x14ac:dyDescent="0.2">
      <c r="A103" t="s">
        <v>62</v>
      </c>
      <c r="C103" t="s">
        <v>42</v>
      </c>
      <c r="N103">
        <v>1</v>
      </c>
      <c r="O103">
        <v>1</v>
      </c>
      <c r="P103">
        <v>1</v>
      </c>
      <c r="Q103">
        <v>1</v>
      </c>
      <c r="W103">
        <v>2</v>
      </c>
      <c r="X103" s="3">
        <v>1.3461160000000001</v>
      </c>
      <c r="Y103" s="3">
        <v>66.509110000000007</v>
      </c>
      <c r="Z103" s="3">
        <v>36.144030000000001</v>
      </c>
      <c r="AA103" s="3">
        <v>1.022036E-2</v>
      </c>
      <c r="AB103" s="3">
        <v>269287.5</v>
      </c>
    </row>
    <row r="104" spans="1:28" x14ac:dyDescent="0.2">
      <c r="A104" t="s">
        <v>58</v>
      </c>
      <c r="N104" t="s">
        <v>182</v>
      </c>
      <c r="W104">
        <v>3</v>
      </c>
      <c r="X104" s="3">
        <v>1.3582380000000001</v>
      </c>
      <c r="Y104" s="3">
        <v>66.686400000000006</v>
      </c>
      <c r="Z104" s="3">
        <v>36.232030000000002</v>
      </c>
      <c r="AA104" s="3">
        <v>1.034244E-2</v>
      </c>
      <c r="AB104" s="3">
        <v>267134.8</v>
      </c>
    </row>
    <row r="105" spans="1:28" x14ac:dyDescent="0.2">
      <c r="A105" t="s">
        <v>63</v>
      </c>
      <c r="N105" t="s">
        <v>240</v>
      </c>
      <c r="W105">
        <v>4</v>
      </c>
      <c r="X105" s="3">
        <v>1.345048</v>
      </c>
      <c r="Y105" s="3">
        <v>66.137529999999998</v>
      </c>
      <c r="Z105" s="3">
        <v>35.921869999999998</v>
      </c>
      <c r="AA105" s="3">
        <v>1.0181279999999999E-2</v>
      </c>
      <c r="AB105" s="3">
        <v>268160.5</v>
      </c>
    </row>
    <row r="106" spans="1:28" x14ac:dyDescent="0.2">
      <c r="A106" t="s">
        <v>64</v>
      </c>
      <c r="N106" t="s">
        <v>183</v>
      </c>
      <c r="W106">
        <v>1</v>
      </c>
      <c r="X106" s="3">
        <v>8.329056E-2</v>
      </c>
      <c r="Y106" s="3">
        <v>0.1427168</v>
      </c>
      <c r="Z106" s="3">
        <v>0.16029579999999999</v>
      </c>
      <c r="AA106" s="3">
        <v>0.84700750000000002</v>
      </c>
      <c r="AB106" s="3">
        <v>0.1031154</v>
      </c>
    </row>
    <row r="107" spans="1:28" x14ac:dyDescent="0.2">
      <c r="A107" t="s">
        <v>65</v>
      </c>
      <c r="N107" t="s">
        <v>184</v>
      </c>
      <c r="O107" t="s">
        <v>185</v>
      </c>
      <c r="P107" t="s">
        <v>186</v>
      </c>
      <c r="Q107" t="s">
        <v>187</v>
      </c>
      <c r="W107">
        <v>2</v>
      </c>
      <c r="X107" s="3">
        <v>0.16031229999999999</v>
      </c>
      <c r="Y107" s="3">
        <v>9.1646690000000003E-2</v>
      </c>
      <c r="Z107" s="3">
        <v>0.115192</v>
      </c>
      <c r="AA107" s="3">
        <v>0.32834819999999998</v>
      </c>
      <c r="AB107" s="3">
        <v>3.3194319999999999E-2</v>
      </c>
    </row>
    <row r="108" spans="1:28" x14ac:dyDescent="0.2">
      <c r="A108" t="s">
        <v>66</v>
      </c>
      <c r="N108" t="s">
        <v>188</v>
      </c>
      <c r="W108">
        <v>3</v>
      </c>
      <c r="X108" s="3">
        <v>0.3239938</v>
      </c>
      <c r="Y108" s="3">
        <v>8.2586800000000002E-2</v>
      </c>
      <c r="Z108" s="3">
        <v>0.1065229</v>
      </c>
      <c r="AA108" s="3">
        <v>0.83857470000000001</v>
      </c>
      <c r="AB108" s="3">
        <v>0.1156852</v>
      </c>
    </row>
    <row r="109" spans="1:28" x14ac:dyDescent="0.2">
      <c r="A109" t="s">
        <v>67</v>
      </c>
      <c r="N109">
        <v>1</v>
      </c>
      <c r="O109" s="3">
        <v>1.354344</v>
      </c>
      <c r="P109" s="3">
        <v>67.449240000000003</v>
      </c>
      <c r="Q109" s="3">
        <v>36.640990000000002</v>
      </c>
      <c r="R109" s="3">
        <v>267664.3</v>
      </c>
      <c r="W109">
        <v>4</v>
      </c>
      <c r="X109" s="3">
        <v>5.5807139999999998E-2</v>
      </c>
      <c r="Y109" s="3">
        <v>6.2791089999999994E-2</v>
      </c>
      <c r="Z109" s="3">
        <v>9.8266790000000007E-2</v>
      </c>
      <c r="AA109" s="3">
        <v>0.53957109999999997</v>
      </c>
      <c r="AB109" s="3">
        <v>8.7636459999999999E-2</v>
      </c>
    </row>
    <row r="110" spans="1:28" x14ac:dyDescent="0.2">
      <c r="A110" t="s">
        <v>68</v>
      </c>
      <c r="C110" t="s">
        <v>46</v>
      </c>
      <c r="N110">
        <v>2</v>
      </c>
      <c r="O110" s="3">
        <v>1.3488199999999999</v>
      </c>
      <c r="P110" s="3">
        <v>66.725930000000005</v>
      </c>
      <c r="Q110" s="3">
        <v>36.33155</v>
      </c>
      <c r="R110" s="3">
        <v>268847.3</v>
      </c>
    </row>
    <row r="111" spans="1:28" x14ac:dyDescent="0.2">
      <c r="A111" t="s">
        <v>58</v>
      </c>
      <c r="D111" t="s">
        <v>13</v>
      </c>
      <c r="N111">
        <v>3</v>
      </c>
      <c r="O111" s="3">
        <v>1.3533980000000001</v>
      </c>
      <c r="P111" s="3">
        <v>66.533450000000002</v>
      </c>
      <c r="Q111" s="3">
        <v>36.122709999999998</v>
      </c>
      <c r="R111" s="3">
        <v>268537.09999999998</v>
      </c>
      <c r="W111" t="s">
        <v>189</v>
      </c>
    </row>
    <row r="112" spans="1:28" x14ac:dyDescent="0.2">
      <c r="A112" t="s">
        <v>63</v>
      </c>
      <c r="B112">
        <v>1</v>
      </c>
      <c r="N112">
        <v>4</v>
      </c>
      <c r="O112" s="3">
        <v>1.352568</v>
      </c>
      <c r="P112" s="3">
        <v>66.535799999999995</v>
      </c>
      <c r="Q112" s="3">
        <v>36.160600000000002</v>
      </c>
      <c r="R112" s="3">
        <v>267357.7</v>
      </c>
      <c r="W112" t="s">
        <v>190</v>
      </c>
      <c r="X112" t="s">
        <v>191</v>
      </c>
      <c r="Y112" t="s">
        <v>191</v>
      </c>
      <c r="Z112" t="s">
        <v>191</v>
      </c>
      <c r="AA112" t="s">
        <v>191</v>
      </c>
    </row>
    <row r="113" spans="1:23" x14ac:dyDescent="0.2">
      <c r="A113" t="s">
        <v>64</v>
      </c>
      <c r="B113">
        <v>5</v>
      </c>
      <c r="N113">
        <v>5</v>
      </c>
      <c r="O113" s="3">
        <v>1.3444970000000001</v>
      </c>
      <c r="P113" s="3">
        <v>66.171009999999995</v>
      </c>
      <c r="Q113" s="3">
        <v>35.939720000000001</v>
      </c>
      <c r="R113" s="3">
        <v>267959.90000000002</v>
      </c>
      <c r="W113" t="s">
        <v>192</v>
      </c>
    </row>
    <row r="114" spans="1:23" x14ac:dyDescent="0.2">
      <c r="A114" t="s">
        <v>69</v>
      </c>
      <c r="C114">
        <v>-80</v>
      </c>
      <c r="N114">
        <v>1</v>
      </c>
      <c r="O114" s="3">
        <v>7.1182969999999998E-2</v>
      </c>
      <c r="P114" s="3">
        <v>0.15734380000000001</v>
      </c>
      <c r="Q114" s="3">
        <v>0.1976019</v>
      </c>
      <c r="R114" s="3">
        <v>0.1312884</v>
      </c>
      <c r="W114" t="s">
        <v>193</v>
      </c>
    </row>
    <row r="115" spans="1:23" x14ac:dyDescent="0.2">
      <c r="A115" t="s">
        <v>70</v>
      </c>
      <c r="C115">
        <v>20</v>
      </c>
      <c r="N115">
        <v>2</v>
      </c>
      <c r="O115" s="3">
        <v>0.1573193</v>
      </c>
      <c r="P115" s="3">
        <v>0.24762129999999999</v>
      </c>
      <c r="Q115" s="3">
        <v>0.36713170000000001</v>
      </c>
      <c r="R115" s="3">
        <v>0.12048739999999999</v>
      </c>
      <c r="W115" t="s">
        <v>194</v>
      </c>
    </row>
    <row r="116" spans="1:23" x14ac:dyDescent="0.2">
      <c r="A116" t="s">
        <v>71</v>
      </c>
      <c r="C116">
        <v>4</v>
      </c>
      <c r="N116">
        <v>3</v>
      </c>
      <c r="O116" s="3">
        <v>0.56475929999999996</v>
      </c>
      <c r="P116" s="3">
        <v>0.115232</v>
      </c>
      <c r="Q116" s="3">
        <v>0.12646350000000001</v>
      </c>
      <c r="R116" s="3">
        <v>0.20190340000000001</v>
      </c>
      <c r="W116" t="s">
        <v>195</v>
      </c>
    </row>
    <row r="117" spans="1:23" x14ac:dyDescent="0.2">
      <c r="A117" t="s">
        <v>72</v>
      </c>
      <c r="B117">
        <v>40</v>
      </c>
      <c r="N117">
        <v>4</v>
      </c>
      <c r="O117" s="3">
        <v>0.17797009999999999</v>
      </c>
      <c r="P117" s="3">
        <v>0.28546110000000002</v>
      </c>
      <c r="Q117" s="3">
        <v>0.30823220000000001</v>
      </c>
      <c r="R117" s="3">
        <v>0.23099819999999999</v>
      </c>
      <c r="W117" t="s">
        <v>196</v>
      </c>
    </row>
    <row r="118" spans="1:23" x14ac:dyDescent="0.2">
      <c r="A118" t="s">
        <v>73</v>
      </c>
      <c r="C118">
        <v>20</v>
      </c>
      <c r="N118">
        <v>5</v>
      </c>
      <c r="O118" s="3">
        <v>4.8940289999999997E-2</v>
      </c>
      <c r="P118" s="3">
        <v>4.7942440000000003E-2</v>
      </c>
      <c r="Q118" s="3">
        <v>0.1093882</v>
      </c>
      <c r="R118" s="3">
        <v>5.8996800000000002E-2</v>
      </c>
      <c r="W118" t="s">
        <v>198</v>
      </c>
    </row>
    <row r="119" spans="1:23" x14ac:dyDescent="0.2">
      <c r="A119" t="s">
        <v>66</v>
      </c>
      <c r="C119">
        <v>0</v>
      </c>
      <c r="W119">
        <v>1</v>
      </c>
    </row>
    <row r="120" spans="1:23" x14ac:dyDescent="0.2">
      <c r="A120" t="s">
        <v>74</v>
      </c>
      <c r="N120" t="s">
        <v>189</v>
      </c>
      <c r="W120">
        <v>2</v>
      </c>
    </row>
    <row r="121" spans="1:23" x14ac:dyDescent="0.2">
      <c r="N121" t="s">
        <v>190</v>
      </c>
      <c r="O121" t="s">
        <v>191</v>
      </c>
      <c r="P121" t="s">
        <v>191</v>
      </c>
      <c r="Q121" t="s">
        <v>191</v>
      </c>
      <c r="W121">
        <v>3</v>
      </c>
    </row>
    <row r="122" spans="1:23" x14ac:dyDescent="0.2">
      <c r="N122" t="s">
        <v>192</v>
      </c>
      <c r="W122">
        <v>4</v>
      </c>
    </row>
    <row r="123" spans="1:23" x14ac:dyDescent="0.2">
      <c r="A123" t="s">
        <v>234</v>
      </c>
      <c r="N123" t="s">
        <v>193</v>
      </c>
      <c r="W123" t="s">
        <v>199</v>
      </c>
    </row>
    <row r="124" spans="1:23" x14ac:dyDescent="0.2">
      <c r="N124" t="s">
        <v>194</v>
      </c>
      <c r="W124" t="s">
        <v>200</v>
      </c>
    </row>
    <row r="125" spans="1:23" x14ac:dyDescent="0.2">
      <c r="A125" t="s">
        <v>75</v>
      </c>
      <c r="N125" t="s">
        <v>195</v>
      </c>
      <c r="W125" t="s">
        <v>201</v>
      </c>
    </row>
    <row r="126" spans="1:23" x14ac:dyDescent="0.2">
      <c r="A126" t="s">
        <v>76</v>
      </c>
      <c r="N126" t="s">
        <v>196</v>
      </c>
      <c r="W126" t="s">
        <v>202</v>
      </c>
    </row>
    <row r="127" spans="1:23" x14ac:dyDescent="0.2">
      <c r="A127" t="s">
        <v>225</v>
      </c>
      <c r="N127" t="s">
        <v>197</v>
      </c>
    </row>
    <row r="128" spans="1:23" x14ac:dyDescent="0.2">
      <c r="A128" t="s">
        <v>235</v>
      </c>
      <c r="N128" t="s">
        <v>198</v>
      </c>
    </row>
    <row r="129" spans="1:14" x14ac:dyDescent="0.2">
      <c r="A129" t="s">
        <v>78</v>
      </c>
      <c r="N129">
        <v>1</v>
      </c>
    </row>
    <row r="130" spans="1:14" x14ac:dyDescent="0.2">
      <c r="A130" t="s">
        <v>236</v>
      </c>
      <c r="N130">
        <v>2</v>
      </c>
    </row>
    <row r="131" spans="1:14" x14ac:dyDescent="0.2">
      <c r="A131" t="s">
        <v>237</v>
      </c>
      <c r="N131">
        <v>3</v>
      </c>
    </row>
    <row r="132" spans="1:14" x14ac:dyDescent="0.2">
      <c r="N132">
        <v>4</v>
      </c>
    </row>
    <row r="133" spans="1:14" x14ac:dyDescent="0.2">
      <c r="A133" t="s">
        <v>80</v>
      </c>
      <c r="N133">
        <v>5</v>
      </c>
    </row>
    <row r="134" spans="1:14" x14ac:dyDescent="0.2">
      <c r="N134" t="s">
        <v>199</v>
      </c>
    </row>
    <row r="135" spans="1:14" x14ac:dyDescent="0.2">
      <c r="A135" t="s">
        <v>19</v>
      </c>
      <c r="C135" t="s">
        <v>233</v>
      </c>
      <c r="N135" t="s">
        <v>200</v>
      </c>
    </row>
    <row r="136" spans="1:14" x14ac:dyDescent="0.2">
      <c r="A136" t="s">
        <v>81</v>
      </c>
      <c r="D136" t="s">
        <v>82</v>
      </c>
      <c r="N136" t="s">
        <v>201</v>
      </c>
    </row>
    <row r="137" spans="1:14" x14ac:dyDescent="0.2">
      <c r="A137" t="s">
        <v>83</v>
      </c>
      <c r="D137" t="s">
        <v>84</v>
      </c>
      <c r="N137" t="s">
        <v>202</v>
      </c>
    </row>
    <row r="138" spans="1:14" x14ac:dyDescent="0.2">
      <c r="A138" t="s">
        <v>85</v>
      </c>
      <c r="D138" t="s">
        <v>86</v>
      </c>
    </row>
    <row r="139" spans="1:14" x14ac:dyDescent="0.2">
      <c r="A139" t="s">
        <v>87</v>
      </c>
      <c r="C139">
        <v>21065</v>
      </c>
    </row>
    <row r="140" spans="1:14" x14ac:dyDescent="0.2">
      <c r="A140" t="s">
        <v>88</v>
      </c>
      <c r="C140" t="s">
        <v>89</v>
      </c>
    </row>
    <row r="141" spans="1:14" x14ac:dyDescent="0.2">
      <c r="A141" t="s">
        <v>90</v>
      </c>
      <c r="B141">
        <v>8821</v>
      </c>
    </row>
    <row r="142" spans="1:14" x14ac:dyDescent="0.2">
      <c r="A142" t="s">
        <v>91</v>
      </c>
      <c r="C142" t="s">
        <v>92</v>
      </c>
    </row>
    <row r="143" spans="1:14" x14ac:dyDescent="0.2">
      <c r="A143" t="s">
        <v>93</v>
      </c>
      <c r="C143">
        <v>0</v>
      </c>
    </row>
    <row r="144" spans="1:1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233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4.1210000000000004</v>
      </c>
    </row>
    <row r="151" spans="1:5" x14ac:dyDescent="0.2">
      <c r="A151" t="s">
        <v>98</v>
      </c>
      <c r="B151" s="3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233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233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94"/>
  <sheetViews>
    <sheetView topLeftCell="A58" workbookViewId="0">
      <selection activeCell="S19" sqref="S19"/>
    </sheetView>
  </sheetViews>
  <sheetFormatPr baseColWidth="10" defaultColWidth="8.83203125" defaultRowHeight="15" x14ac:dyDescent="0.2"/>
  <sheetData>
    <row r="1" spans="1:16" x14ac:dyDescent="0.2">
      <c r="A1" t="s">
        <v>0</v>
      </c>
      <c r="N1" t="s">
        <v>255</v>
      </c>
    </row>
    <row r="2" spans="1:16" x14ac:dyDescent="0.2">
      <c r="N2" t="s">
        <v>138</v>
      </c>
    </row>
    <row r="3" spans="1:16" x14ac:dyDescent="0.2">
      <c r="A3" t="s">
        <v>1</v>
      </c>
      <c r="B3" t="s">
        <v>251</v>
      </c>
      <c r="N3" t="s">
        <v>139</v>
      </c>
    </row>
    <row r="4" spans="1:16" x14ac:dyDescent="0.2">
      <c r="A4" t="s">
        <v>2</v>
      </c>
      <c r="N4" t="s">
        <v>256</v>
      </c>
    </row>
    <row r="5" spans="1:16" x14ac:dyDescent="0.2">
      <c r="A5" t="s">
        <v>3</v>
      </c>
    </row>
    <row r="6" spans="1:16" x14ac:dyDescent="0.2">
      <c r="A6" t="s">
        <v>4</v>
      </c>
      <c r="N6" t="s">
        <v>140</v>
      </c>
    </row>
    <row r="7" spans="1:16" x14ac:dyDescent="0.2">
      <c r="A7" t="s">
        <v>5</v>
      </c>
      <c r="C7" s="1">
        <v>44838</v>
      </c>
      <c r="N7" t="s">
        <v>245</v>
      </c>
    </row>
    <row r="8" spans="1:16" x14ac:dyDescent="0.2">
      <c r="A8" t="s">
        <v>6</v>
      </c>
      <c r="C8" s="2">
        <v>0.4381944444444445</v>
      </c>
      <c r="N8" t="s">
        <v>246</v>
      </c>
    </row>
    <row r="9" spans="1:16" x14ac:dyDescent="0.2">
      <c r="A9" t="s">
        <v>7</v>
      </c>
      <c r="B9" t="s">
        <v>8</v>
      </c>
      <c r="N9" t="s">
        <v>143</v>
      </c>
    </row>
    <row r="10" spans="1:16" x14ac:dyDescent="0.2">
      <c r="A10" t="s">
        <v>9</v>
      </c>
      <c r="B10">
        <v>20</v>
      </c>
    </row>
    <row r="11" spans="1:16" x14ac:dyDescent="0.2">
      <c r="N11" t="s">
        <v>144</v>
      </c>
    </row>
    <row r="12" spans="1:16" x14ac:dyDescent="0.2">
      <c r="A12" t="s">
        <v>10</v>
      </c>
    </row>
    <row r="13" spans="1:16" x14ac:dyDescent="0.2">
      <c r="N13" t="s">
        <v>145</v>
      </c>
      <c r="O13" t="s">
        <v>146</v>
      </c>
      <c r="P13" t="s">
        <v>247</v>
      </c>
    </row>
    <row r="14" spans="1:16" x14ac:dyDescent="0.2">
      <c r="A14" t="s">
        <v>251</v>
      </c>
      <c r="N14" t="s">
        <v>147</v>
      </c>
    </row>
    <row r="15" spans="1:16" x14ac:dyDescent="0.2">
      <c r="A15" t="s">
        <v>11</v>
      </c>
      <c r="D15" t="s">
        <v>12</v>
      </c>
      <c r="F15" t="s">
        <v>13</v>
      </c>
      <c r="H15" t="s">
        <v>14</v>
      </c>
      <c r="J15" t="s">
        <v>223</v>
      </c>
      <c r="N15" t="s">
        <v>148</v>
      </c>
    </row>
    <row r="16" spans="1:16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</row>
    <row r="17" spans="1:15" x14ac:dyDescent="0.2">
      <c r="A17" s="3">
        <v>191</v>
      </c>
      <c r="B17" s="3">
        <v>1835.55</v>
      </c>
      <c r="C17" s="3">
        <v>193.1</v>
      </c>
      <c r="D17" s="3">
        <v>35669500</v>
      </c>
      <c r="E17" s="3">
        <v>194.9</v>
      </c>
      <c r="F17" s="3">
        <v>261805</v>
      </c>
      <c r="G17" s="3">
        <v>197.4</v>
      </c>
      <c r="H17" s="3">
        <v>972840</v>
      </c>
      <c r="I17" s="3">
        <v>199.6</v>
      </c>
      <c r="J17" s="3">
        <v>511.887</v>
      </c>
      <c r="N17" t="s">
        <v>150</v>
      </c>
    </row>
    <row r="18" spans="1:15" x14ac:dyDescent="0.2">
      <c r="A18" s="3">
        <v>201.7</v>
      </c>
      <c r="B18" s="3">
        <v>1951.82</v>
      </c>
      <c r="C18" s="3">
        <v>203.8</v>
      </c>
      <c r="D18" s="3">
        <v>35563700</v>
      </c>
      <c r="E18" s="3">
        <v>205.6</v>
      </c>
      <c r="F18" s="3">
        <v>263773</v>
      </c>
      <c r="G18" s="3">
        <v>207.7</v>
      </c>
      <c r="H18" s="3">
        <v>978768</v>
      </c>
      <c r="I18" s="3">
        <v>209.9</v>
      </c>
      <c r="J18" s="3">
        <v>505.76900000000001</v>
      </c>
    </row>
    <row r="19" spans="1:15" x14ac:dyDescent="0.2">
      <c r="A19" s="3">
        <v>212</v>
      </c>
      <c r="B19" s="3">
        <v>1984.45</v>
      </c>
      <c r="C19" s="3">
        <v>214.1</v>
      </c>
      <c r="D19" s="3">
        <v>35566200</v>
      </c>
      <c r="E19" s="3">
        <v>215.9</v>
      </c>
      <c r="F19" s="3">
        <v>264895</v>
      </c>
      <c r="G19" s="3">
        <v>218</v>
      </c>
      <c r="H19" s="3">
        <v>977252</v>
      </c>
      <c r="I19" s="3">
        <v>220.2</v>
      </c>
      <c r="J19" s="3">
        <v>486.39400000000001</v>
      </c>
      <c r="N19" t="s">
        <v>151</v>
      </c>
      <c r="O19" t="s">
        <v>152</v>
      </c>
    </row>
    <row r="20" spans="1:15" x14ac:dyDescent="0.2">
      <c r="A20" s="3">
        <v>222.3</v>
      </c>
      <c r="B20" s="3">
        <v>1855.95</v>
      </c>
      <c r="C20" s="3">
        <v>224.4</v>
      </c>
      <c r="D20" s="3">
        <v>35470600</v>
      </c>
      <c r="E20" s="3">
        <v>226.2</v>
      </c>
      <c r="F20" s="3">
        <v>264114</v>
      </c>
      <c r="G20" s="3">
        <v>228.3</v>
      </c>
      <c r="H20" s="3">
        <v>977964</v>
      </c>
      <c r="I20" s="3">
        <v>230.4</v>
      </c>
      <c r="J20" s="3">
        <v>504.74900000000002</v>
      </c>
      <c r="N20" t="s">
        <v>153</v>
      </c>
    </row>
    <row r="21" spans="1:15" x14ac:dyDescent="0.2">
      <c r="A21" s="3">
        <v>232.6</v>
      </c>
      <c r="B21" s="3">
        <v>1983.43</v>
      </c>
      <c r="C21" s="3">
        <v>234.7</v>
      </c>
      <c r="D21" s="3">
        <v>35382700</v>
      </c>
      <c r="E21" s="3">
        <v>236.5</v>
      </c>
      <c r="F21" s="3">
        <v>264406</v>
      </c>
      <c r="G21" s="3">
        <v>238.6</v>
      </c>
      <c r="H21" s="3">
        <v>976731</v>
      </c>
      <c r="I21" s="3">
        <v>240.7</v>
      </c>
      <c r="J21" s="3">
        <v>562.87300000000005</v>
      </c>
      <c r="N21" t="s">
        <v>154</v>
      </c>
    </row>
    <row r="22" spans="1:15" x14ac:dyDescent="0.2">
      <c r="A22" s="3">
        <v>253.9</v>
      </c>
      <c r="B22" s="3">
        <v>1875.33</v>
      </c>
      <c r="C22" s="3">
        <v>255.9</v>
      </c>
      <c r="D22" s="3">
        <v>35326600</v>
      </c>
      <c r="E22" s="3">
        <v>257.7</v>
      </c>
      <c r="F22" s="3">
        <v>263785</v>
      </c>
      <c r="G22" s="3">
        <v>260.3</v>
      </c>
      <c r="H22" s="3">
        <v>968692</v>
      </c>
      <c r="I22" s="3">
        <v>262.39999999999998</v>
      </c>
      <c r="J22" s="3">
        <v>539.41999999999996</v>
      </c>
    </row>
    <row r="23" spans="1:15" x14ac:dyDescent="0.2">
      <c r="A23" s="3">
        <v>264.60000000000002</v>
      </c>
      <c r="B23" s="3">
        <v>1906.94</v>
      </c>
      <c r="C23" s="3">
        <v>266.60000000000002</v>
      </c>
      <c r="D23" s="3">
        <v>35153200</v>
      </c>
      <c r="E23" s="3">
        <v>268.39999999999998</v>
      </c>
      <c r="F23" s="3">
        <v>263735</v>
      </c>
      <c r="G23" s="3">
        <v>270.60000000000002</v>
      </c>
      <c r="H23" s="3">
        <v>968914</v>
      </c>
      <c r="I23" s="3">
        <v>272.7</v>
      </c>
      <c r="J23" s="3">
        <v>495.572</v>
      </c>
    </row>
    <row r="24" spans="1:15" x14ac:dyDescent="0.2">
      <c r="A24" s="3">
        <v>274.89999999999998</v>
      </c>
      <c r="B24" s="3">
        <v>1936.52</v>
      </c>
      <c r="C24" s="3">
        <v>276.89999999999998</v>
      </c>
      <c r="D24" s="3">
        <v>35211900</v>
      </c>
      <c r="E24" s="3">
        <v>278.7</v>
      </c>
      <c r="F24" s="3">
        <v>264034</v>
      </c>
      <c r="G24" s="3">
        <v>280.89999999999998</v>
      </c>
      <c r="H24" s="3">
        <v>971096</v>
      </c>
      <c r="I24" s="3">
        <v>283</v>
      </c>
      <c r="J24" s="3">
        <v>537.38</v>
      </c>
      <c r="N24" t="s">
        <v>155</v>
      </c>
    </row>
    <row r="25" spans="1:15" x14ac:dyDescent="0.2">
      <c r="A25" s="3">
        <v>285.2</v>
      </c>
      <c r="B25" s="3">
        <v>1886.55</v>
      </c>
      <c r="C25" s="3">
        <v>287.2</v>
      </c>
      <c r="D25" s="3">
        <v>35538200</v>
      </c>
      <c r="E25" s="3">
        <v>289</v>
      </c>
      <c r="F25" s="3">
        <v>264897</v>
      </c>
      <c r="G25" s="3">
        <v>291.2</v>
      </c>
      <c r="H25" s="3">
        <v>972528</v>
      </c>
      <c r="I25" s="3">
        <v>293.3</v>
      </c>
      <c r="J25" s="3">
        <v>496.59100000000001</v>
      </c>
      <c r="N25" t="s">
        <v>156</v>
      </c>
    </row>
    <row r="26" spans="1:15" x14ac:dyDescent="0.2">
      <c r="A26" s="3">
        <v>295.5</v>
      </c>
      <c r="B26" s="3">
        <v>1949.78</v>
      </c>
      <c r="C26" s="3">
        <v>297.5</v>
      </c>
      <c r="D26" s="3">
        <v>35353400</v>
      </c>
      <c r="E26" s="3">
        <v>299.3</v>
      </c>
      <c r="F26" s="3">
        <v>264932</v>
      </c>
      <c r="G26" s="3">
        <v>301.5</v>
      </c>
      <c r="H26" s="3">
        <v>972399</v>
      </c>
      <c r="I26" s="3">
        <v>303.60000000000002</v>
      </c>
      <c r="J26" s="3">
        <v>537.38</v>
      </c>
      <c r="N26" t="s">
        <v>157</v>
      </c>
    </row>
    <row r="27" spans="1:15" x14ac:dyDescent="0.2">
      <c r="A27" s="3">
        <v>316.60000000000002</v>
      </c>
      <c r="B27" s="3">
        <v>1916.12</v>
      </c>
      <c r="C27" s="3">
        <v>318.60000000000002</v>
      </c>
      <c r="D27" s="3">
        <v>35255200</v>
      </c>
      <c r="E27" s="3">
        <v>320.39999999999998</v>
      </c>
      <c r="F27" s="3">
        <v>265326</v>
      </c>
      <c r="G27" s="3">
        <v>323</v>
      </c>
      <c r="H27" s="3">
        <v>970686</v>
      </c>
      <c r="I27" s="3">
        <v>325.10000000000002</v>
      </c>
      <c r="J27" s="3">
        <v>523.10400000000004</v>
      </c>
      <c r="N27" t="s">
        <v>248</v>
      </c>
    </row>
    <row r="28" spans="1:15" x14ac:dyDescent="0.2">
      <c r="A28" s="3">
        <v>327.3</v>
      </c>
      <c r="B28" s="3">
        <v>1913.06</v>
      </c>
      <c r="C28" s="3">
        <v>329.4</v>
      </c>
      <c r="D28" s="3">
        <v>35144300</v>
      </c>
      <c r="E28" s="3">
        <v>331.2</v>
      </c>
      <c r="F28" s="3">
        <v>264297</v>
      </c>
      <c r="G28" s="3">
        <v>333.3</v>
      </c>
      <c r="H28" s="3">
        <v>967164</v>
      </c>
      <c r="I28" s="3">
        <v>335.4</v>
      </c>
      <c r="J28" s="3">
        <v>519.02499999999998</v>
      </c>
      <c r="N28" t="s">
        <v>158</v>
      </c>
    </row>
    <row r="29" spans="1:15" x14ac:dyDescent="0.2">
      <c r="A29" s="3">
        <v>337.6</v>
      </c>
      <c r="B29" s="3">
        <v>2025.24</v>
      </c>
      <c r="C29" s="3">
        <v>339.7</v>
      </c>
      <c r="D29" s="3">
        <v>35177500</v>
      </c>
      <c r="E29" s="3">
        <v>341.5</v>
      </c>
      <c r="F29" s="3">
        <v>265221</v>
      </c>
      <c r="G29" s="3">
        <v>343.6</v>
      </c>
      <c r="H29" s="3">
        <v>967775</v>
      </c>
      <c r="I29" s="3">
        <v>345.7</v>
      </c>
      <c r="J29" s="3">
        <v>533.30100000000004</v>
      </c>
    </row>
    <row r="30" spans="1:15" x14ac:dyDescent="0.2">
      <c r="A30" s="3">
        <v>347.9</v>
      </c>
      <c r="B30" s="3">
        <v>1912.04</v>
      </c>
      <c r="C30" s="3">
        <v>349.9</v>
      </c>
      <c r="D30" s="3">
        <v>35237400</v>
      </c>
      <c r="E30" s="3">
        <v>351.7</v>
      </c>
      <c r="F30" s="3">
        <v>264871</v>
      </c>
      <c r="G30" s="3">
        <v>353.9</v>
      </c>
      <c r="H30" s="3">
        <v>970879</v>
      </c>
      <c r="I30" s="3">
        <v>356</v>
      </c>
      <c r="J30" s="3">
        <v>515.96600000000001</v>
      </c>
      <c r="N30" t="s">
        <v>159</v>
      </c>
    </row>
    <row r="31" spans="1:15" x14ac:dyDescent="0.2">
      <c r="A31" s="3">
        <v>358.2</v>
      </c>
      <c r="B31" s="3">
        <v>1922.24</v>
      </c>
      <c r="C31" s="3">
        <v>360.2</v>
      </c>
      <c r="D31" s="3">
        <v>35209300</v>
      </c>
      <c r="E31" s="3">
        <v>362</v>
      </c>
      <c r="F31" s="3">
        <v>265938</v>
      </c>
      <c r="G31" s="3">
        <v>364.2</v>
      </c>
      <c r="H31" s="3">
        <v>972147</v>
      </c>
      <c r="I31" s="3">
        <v>366.3</v>
      </c>
      <c r="J31" s="3">
        <v>480.27600000000001</v>
      </c>
      <c r="N31" t="s">
        <v>160</v>
      </c>
    </row>
    <row r="32" spans="1:15" x14ac:dyDescent="0.2">
      <c r="A32" s="3">
        <v>379.7</v>
      </c>
      <c r="B32" s="3">
        <v>1825.36</v>
      </c>
      <c r="C32" s="3">
        <v>381.8</v>
      </c>
      <c r="D32" s="3">
        <v>35394100</v>
      </c>
      <c r="E32" s="3">
        <v>383.6</v>
      </c>
      <c r="F32" s="3">
        <v>264871</v>
      </c>
      <c r="G32" s="3">
        <v>386.2</v>
      </c>
      <c r="H32" s="3">
        <v>969258</v>
      </c>
      <c r="I32" s="3">
        <v>388.3</v>
      </c>
      <c r="J32" s="3">
        <v>492.51299999999998</v>
      </c>
      <c r="N32" t="s">
        <v>159</v>
      </c>
    </row>
    <row r="33" spans="1:19" x14ac:dyDescent="0.2">
      <c r="A33" s="3">
        <v>390.5</v>
      </c>
      <c r="B33" s="3">
        <v>1891.64</v>
      </c>
      <c r="C33" s="3">
        <v>392.5</v>
      </c>
      <c r="D33" s="3">
        <v>35225900</v>
      </c>
      <c r="E33" s="3">
        <v>394.3</v>
      </c>
      <c r="F33" s="3">
        <v>266120</v>
      </c>
      <c r="G33" s="3">
        <v>396.5</v>
      </c>
      <c r="H33" s="3">
        <v>969148</v>
      </c>
      <c r="I33" s="3">
        <v>398.6</v>
      </c>
      <c r="J33" s="3">
        <v>507.80799999999999</v>
      </c>
    </row>
    <row r="34" spans="1:19" x14ac:dyDescent="0.2">
      <c r="A34" s="3">
        <v>400.8</v>
      </c>
      <c r="B34" s="3">
        <v>1888.59</v>
      </c>
      <c r="C34" s="3">
        <v>402.8</v>
      </c>
      <c r="D34" s="3">
        <v>35233500</v>
      </c>
      <c r="E34" s="3">
        <v>404.6</v>
      </c>
      <c r="F34" s="3">
        <v>266168</v>
      </c>
      <c r="G34" s="3">
        <v>406.8</v>
      </c>
      <c r="H34" s="3">
        <v>970415</v>
      </c>
      <c r="I34" s="3">
        <v>408.9</v>
      </c>
      <c r="J34" s="3">
        <v>485.375</v>
      </c>
      <c r="N34" t="s">
        <v>161</v>
      </c>
      <c r="O34" t="s">
        <v>162</v>
      </c>
      <c r="P34" t="s">
        <v>163</v>
      </c>
      <c r="Q34" t="s">
        <v>164</v>
      </c>
      <c r="R34" t="s">
        <v>165</v>
      </c>
      <c r="S34" t="s">
        <v>166</v>
      </c>
    </row>
    <row r="35" spans="1:19" x14ac:dyDescent="0.2">
      <c r="A35" s="3">
        <v>411</v>
      </c>
      <c r="B35" s="3">
        <v>1972.21</v>
      </c>
      <c r="C35" s="3">
        <v>413.1</v>
      </c>
      <c r="D35" s="3">
        <v>35232300</v>
      </c>
      <c r="E35" s="3">
        <v>414.9</v>
      </c>
      <c r="F35" s="3">
        <v>265639</v>
      </c>
      <c r="G35" s="3">
        <v>417.1</v>
      </c>
      <c r="H35" s="3">
        <v>965615</v>
      </c>
      <c r="I35" s="3">
        <v>419.2</v>
      </c>
      <c r="J35" s="3">
        <v>515.96600000000001</v>
      </c>
      <c r="N35" t="s">
        <v>167</v>
      </c>
      <c r="O35" s="3">
        <v>7.2861510000000003E-3</v>
      </c>
      <c r="P35" s="3">
        <v>134.69130000000001</v>
      </c>
      <c r="Q35" s="3">
        <v>3.7025229999999998</v>
      </c>
      <c r="R35" s="3">
        <v>1.949753E-3</v>
      </c>
      <c r="S35" s="3">
        <v>263798.5</v>
      </c>
    </row>
    <row r="36" spans="1:19" x14ac:dyDescent="0.2">
      <c r="A36" s="3">
        <v>421.3</v>
      </c>
      <c r="B36" s="3">
        <v>1992.61</v>
      </c>
      <c r="C36" s="3">
        <v>423.4</v>
      </c>
      <c r="D36" s="3">
        <v>35160900</v>
      </c>
      <c r="E36" s="3">
        <v>425.2</v>
      </c>
      <c r="F36" s="3">
        <v>264993</v>
      </c>
      <c r="G36" s="3">
        <v>427.3</v>
      </c>
      <c r="H36" s="3">
        <v>967864</v>
      </c>
      <c r="I36" s="3">
        <v>429.5</v>
      </c>
      <c r="J36" s="3">
        <v>511.887</v>
      </c>
      <c r="N36" t="s">
        <v>168</v>
      </c>
      <c r="O36" s="3">
        <v>2.4703509999999998E-4</v>
      </c>
      <c r="P36" s="3">
        <v>0.9388088</v>
      </c>
      <c r="Q36" s="3">
        <v>1.111647E-2</v>
      </c>
      <c r="R36" s="3">
        <v>1.0900870000000001E-4</v>
      </c>
      <c r="S36" s="3">
        <v>1188.2270000000001</v>
      </c>
    </row>
    <row r="37" spans="1:19" x14ac:dyDescent="0.2">
      <c r="N37" t="s">
        <v>169</v>
      </c>
      <c r="O37" s="3">
        <v>1.5162659999999999</v>
      </c>
      <c r="P37" s="3">
        <v>0.31171130000000002</v>
      </c>
      <c r="Q37" s="3">
        <v>0.13427159999999999</v>
      </c>
      <c r="R37" s="3">
        <v>2.5003250000000001</v>
      </c>
      <c r="S37" s="3">
        <v>0.20143820000000001</v>
      </c>
    </row>
    <row r="38" spans="1:19" x14ac:dyDescent="0.2">
      <c r="A38" t="s">
        <v>17</v>
      </c>
      <c r="N38" t="s">
        <v>170</v>
      </c>
      <c r="O38" s="3">
        <v>1.02671</v>
      </c>
      <c r="P38" s="3">
        <v>8.8122249999999999E-2</v>
      </c>
      <c r="Q38" s="3">
        <v>9.3445630000000002E-2</v>
      </c>
      <c r="R38" s="3">
        <v>1.979474</v>
      </c>
      <c r="S38" s="3">
        <v>8.7800470000000005E-2</v>
      </c>
    </row>
    <row r="39" spans="1:19" x14ac:dyDescent="0.2">
      <c r="N39" t="s">
        <v>171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</row>
    <row r="40" spans="1:19" x14ac:dyDescent="0.2">
      <c r="A40" t="s">
        <v>18</v>
      </c>
      <c r="N40" t="s">
        <v>172</v>
      </c>
      <c r="O40" s="3">
        <v>7.2867729999999999E-3</v>
      </c>
      <c r="P40" s="3">
        <v>134.68809999999999</v>
      </c>
      <c r="Q40" s="3">
        <v>3.7024879999999998</v>
      </c>
      <c r="R40" s="3">
        <v>1.949725E-3</v>
      </c>
      <c r="S40" s="3">
        <v>1318993</v>
      </c>
    </row>
    <row r="42" spans="1:19" x14ac:dyDescent="0.2">
      <c r="A42" t="s">
        <v>19</v>
      </c>
      <c r="B42" t="s">
        <v>251</v>
      </c>
      <c r="N42" t="s">
        <v>173</v>
      </c>
      <c r="O42" t="s">
        <v>162</v>
      </c>
      <c r="P42" t="s">
        <v>163</v>
      </c>
      <c r="Q42" t="s">
        <v>164</v>
      </c>
      <c r="R42" t="s">
        <v>165</v>
      </c>
      <c r="S42" t="s">
        <v>166</v>
      </c>
    </row>
    <row r="43" spans="1:19" x14ac:dyDescent="0.2">
      <c r="A43" t="s">
        <v>20</v>
      </c>
      <c r="D43">
        <v>1</v>
      </c>
      <c r="N43" t="s">
        <v>167</v>
      </c>
      <c r="O43" s="3">
        <v>7.2310990000000004E-3</v>
      </c>
      <c r="P43" s="3">
        <v>133.63489999999999</v>
      </c>
      <c r="Q43" s="3">
        <v>3.6731440000000002</v>
      </c>
      <c r="R43" s="3">
        <v>1.9724529999999999E-3</v>
      </c>
      <c r="S43" s="3">
        <v>264276.8</v>
      </c>
    </row>
    <row r="44" spans="1:19" x14ac:dyDescent="0.2">
      <c r="A44" t="s">
        <v>21</v>
      </c>
      <c r="D44" t="s">
        <v>13</v>
      </c>
      <c r="N44" t="s">
        <v>168</v>
      </c>
      <c r="O44" s="3">
        <v>1.1612270000000001E-4</v>
      </c>
      <c r="P44" s="3">
        <v>0.38306269999999998</v>
      </c>
      <c r="Q44" s="3">
        <v>2.9544850000000002E-3</v>
      </c>
      <c r="R44" s="3">
        <v>8.7481709999999994E-5</v>
      </c>
      <c r="S44" s="3">
        <v>593.34130000000005</v>
      </c>
    </row>
    <row r="45" spans="1:19" x14ac:dyDescent="0.2">
      <c r="A45" t="s">
        <v>22</v>
      </c>
      <c r="C45">
        <v>-3</v>
      </c>
      <c r="N45" t="s">
        <v>169</v>
      </c>
      <c r="O45" s="3">
        <v>0.71817109999999995</v>
      </c>
      <c r="P45" s="3">
        <v>0.12819320000000001</v>
      </c>
      <c r="Q45" s="3">
        <v>3.597152E-2</v>
      </c>
      <c r="R45" s="3">
        <v>1.9834700000000001</v>
      </c>
      <c r="S45" s="3">
        <v>0.1004062</v>
      </c>
    </row>
    <row r="46" spans="1:19" x14ac:dyDescent="0.2">
      <c r="A46" t="s">
        <v>20</v>
      </c>
      <c r="D46">
        <v>6</v>
      </c>
      <c r="N46" t="s">
        <v>170</v>
      </c>
      <c r="O46" s="3">
        <v>1.0296909999999999</v>
      </c>
      <c r="P46" s="3">
        <v>8.8045869999999998E-2</v>
      </c>
      <c r="Q46" s="3">
        <v>9.3405539999999995E-2</v>
      </c>
      <c r="R46" s="3">
        <v>1.9662869999999999</v>
      </c>
      <c r="S46" s="3">
        <v>8.7721859999999999E-2</v>
      </c>
    </row>
    <row r="47" spans="1:19" x14ac:dyDescent="0.2">
      <c r="A47" t="s">
        <v>21</v>
      </c>
      <c r="D47" t="s">
        <v>13</v>
      </c>
      <c r="N47" t="s">
        <v>171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</row>
    <row r="48" spans="1:19" x14ac:dyDescent="0.2">
      <c r="A48" t="s">
        <v>22</v>
      </c>
      <c r="C48">
        <v>-3</v>
      </c>
      <c r="N48" t="s">
        <v>172</v>
      </c>
      <c r="O48" s="3">
        <v>7.2311379999999998E-3</v>
      </c>
      <c r="P48" s="3">
        <v>133.63509999999999</v>
      </c>
      <c r="Q48" s="3">
        <v>3.6731410000000002</v>
      </c>
      <c r="R48" s="3">
        <v>1.9724339999999999E-3</v>
      </c>
      <c r="S48" s="3">
        <v>1321384</v>
      </c>
    </row>
    <row r="49" spans="1:19" x14ac:dyDescent="0.2">
      <c r="A49" t="s">
        <v>20</v>
      </c>
      <c r="D49">
        <v>11</v>
      </c>
    </row>
    <row r="50" spans="1:19" x14ac:dyDescent="0.2">
      <c r="A50" t="s">
        <v>21</v>
      </c>
      <c r="D50" t="s">
        <v>13</v>
      </c>
      <c r="N50" t="s">
        <v>174</v>
      </c>
      <c r="O50" t="s">
        <v>162</v>
      </c>
      <c r="P50" t="s">
        <v>163</v>
      </c>
      <c r="Q50" t="s">
        <v>164</v>
      </c>
      <c r="R50" t="s">
        <v>165</v>
      </c>
      <c r="S50" t="s">
        <v>166</v>
      </c>
    </row>
    <row r="51" spans="1:19" x14ac:dyDescent="0.2">
      <c r="A51" t="s">
        <v>22</v>
      </c>
      <c r="C51">
        <v>-3</v>
      </c>
      <c r="N51" t="s">
        <v>167</v>
      </c>
      <c r="O51" s="3">
        <v>7.3086089999999998E-3</v>
      </c>
      <c r="P51" s="3">
        <v>132.78309999999999</v>
      </c>
      <c r="Q51" s="3">
        <v>3.6575609999999998</v>
      </c>
      <c r="R51" s="3">
        <v>1.940018E-3</v>
      </c>
      <c r="S51" s="3">
        <v>265130.5</v>
      </c>
    </row>
    <row r="52" spans="1:19" x14ac:dyDescent="0.2">
      <c r="A52" t="s">
        <v>20</v>
      </c>
      <c r="D52">
        <v>16</v>
      </c>
      <c r="N52" t="s">
        <v>168</v>
      </c>
      <c r="O52" s="3">
        <v>1.8321090000000001E-4</v>
      </c>
      <c r="P52" s="3">
        <v>0.26436500000000002</v>
      </c>
      <c r="Q52" s="3">
        <v>6.0227969999999999E-3</v>
      </c>
      <c r="R52" s="3">
        <v>7.8421670000000006E-5</v>
      </c>
      <c r="S52" s="3">
        <v>604.16899999999998</v>
      </c>
    </row>
    <row r="53" spans="1:19" x14ac:dyDescent="0.2">
      <c r="A53" t="s">
        <v>21</v>
      </c>
      <c r="D53" t="s">
        <v>13</v>
      </c>
      <c r="N53" t="s">
        <v>169</v>
      </c>
      <c r="O53" s="3">
        <v>1.121067</v>
      </c>
      <c r="P53" s="3">
        <v>8.9038179999999995E-2</v>
      </c>
      <c r="Q53" s="3">
        <v>7.364134E-2</v>
      </c>
      <c r="R53" s="3">
        <v>1.807779</v>
      </c>
      <c r="S53" s="3">
        <v>0.10190929999999999</v>
      </c>
    </row>
    <row r="54" spans="1:19" x14ac:dyDescent="0.2">
      <c r="A54" t="s">
        <v>22</v>
      </c>
      <c r="C54">
        <v>-3</v>
      </c>
      <c r="N54" t="s">
        <v>170</v>
      </c>
      <c r="O54" s="3">
        <v>1.022607</v>
      </c>
      <c r="P54" s="3">
        <v>8.7907609999999997E-2</v>
      </c>
      <c r="Q54" s="3">
        <v>9.3279929999999997E-2</v>
      </c>
      <c r="R54" s="3">
        <v>1.979465</v>
      </c>
      <c r="S54" s="3">
        <v>8.7582060000000003E-2</v>
      </c>
    </row>
    <row r="55" spans="1:19" x14ac:dyDescent="0.2">
      <c r="N55" t="s">
        <v>171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</row>
    <row r="56" spans="1:19" x14ac:dyDescent="0.2">
      <c r="A56" t="s">
        <v>23</v>
      </c>
      <c r="N56" t="s">
        <v>172</v>
      </c>
      <c r="O56" s="3">
        <v>7.3086319999999998E-3</v>
      </c>
      <c r="P56" s="3">
        <v>132.78270000000001</v>
      </c>
      <c r="Q56" s="3">
        <v>3.6575570000000002</v>
      </c>
      <c r="R56" s="3">
        <v>1.939929E-3</v>
      </c>
      <c r="S56" s="3">
        <v>1325653</v>
      </c>
    </row>
    <row r="58" spans="1:19" x14ac:dyDescent="0.2">
      <c r="A58" t="s">
        <v>19</v>
      </c>
      <c r="B58" t="s">
        <v>251</v>
      </c>
      <c r="N58" t="s">
        <v>175</v>
      </c>
      <c r="O58" t="s">
        <v>162</v>
      </c>
      <c r="P58" t="s">
        <v>163</v>
      </c>
      <c r="Q58" t="s">
        <v>164</v>
      </c>
      <c r="R58" t="s">
        <v>165</v>
      </c>
      <c r="S58" t="s">
        <v>166</v>
      </c>
    </row>
    <row r="59" spans="1:19" x14ac:dyDescent="0.2">
      <c r="A59" t="s">
        <v>24</v>
      </c>
      <c r="C59" t="s">
        <v>25</v>
      </c>
      <c r="N59" t="s">
        <v>167</v>
      </c>
      <c r="O59" s="3">
        <v>7.2078100000000003E-3</v>
      </c>
      <c r="P59" s="3">
        <v>132.73750000000001</v>
      </c>
      <c r="Q59" s="3">
        <v>3.6468929999999999</v>
      </c>
      <c r="R59" s="3">
        <v>1.8930500000000001E-3</v>
      </c>
      <c r="S59" s="3">
        <v>265558.40000000002</v>
      </c>
    </row>
    <row r="60" spans="1:19" x14ac:dyDescent="0.2">
      <c r="A60" t="s">
        <v>26</v>
      </c>
      <c r="N60" t="s">
        <v>168</v>
      </c>
      <c r="O60" s="3">
        <v>2.5819249999999998E-4</v>
      </c>
      <c r="P60" s="3">
        <v>0.51844749999999995</v>
      </c>
      <c r="Q60" s="3">
        <v>9.3916690000000001E-3</v>
      </c>
      <c r="R60" s="3">
        <v>5.0280559999999998E-5</v>
      </c>
      <c r="S60" s="3">
        <v>609.40200000000004</v>
      </c>
    </row>
    <row r="61" spans="1:19" x14ac:dyDescent="0.2">
      <c r="A61" t="s">
        <v>27</v>
      </c>
      <c r="N61" t="s">
        <v>169</v>
      </c>
      <c r="O61" s="3">
        <v>1.6019730000000001</v>
      </c>
      <c r="P61" s="3">
        <v>0.1746732</v>
      </c>
      <c r="Q61" s="3">
        <v>0.1151688</v>
      </c>
      <c r="R61" s="3">
        <v>1.187826</v>
      </c>
      <c r="S61" s="3">
        <v>0.1026263</v>
      </c>
    </row>
    <row r="62" spans="1:19" x14ac:dyDescent="0.2">
      <c r="A62" t="s">
        <v>28</v>
      </c>
      <c r="D62">
        <v>4434</v>
      </c>
      <c r="N62" t="s">
        <v>170</v>
      </c>
      <c r="O62" s="3">
        <v>1.0288550000000001</v>
      </c>
      <c r="P62" s="3">
        <v>8.7837659999999998E-2</v>
      </c>
      <c r="Q62" s="3">
        <v>9.3221639999999995E-2</v>
      </c>
      <c r="R62" s="3">
        <v>2.002173</v>
      </c>
      <c r="S62" s="3">
        <v>8.751225E-2</v>
      </c>
    </row>
    <row r="63" spans="1:19" x14ac:dyDescent="0.2">
      <c r="A63" t="s">
        <v>29</v>
      </c>
      <c r="D63">
        <v>4715</v>
      </c>
      <c r="N63" t="s">
        <v>171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</row>
    <row r="64" spans="1:19" x14ac:dyDescent="0.2">
      <c r="A64" t="s">
        <v>30</v>
      </c>
      <c r="D64">
        <v>0</v>
      </c>
      <c r="N64" t="s">
        <v>172</v>
      </c>
      <c r="O64" s="3">
        <v>7.2077599999999997E-3</v>
      </c>
      <c r="P64" s="3">
        <v>132.73670000000001</v>
      </c>
      <c r="Q64" s="3">
        <v>3.646881</v>
      </c>
      <c r="R64" s="3">
        <v>1.8930290000000001E-3</v>
      </c>
      <c r="S64" s="3">
        <v>1327792</v>
      </c>
    </row>
    <row r="65" spans="1:19" x14ac:dyDescent="0.2">
      <c r="A65" t="s">
        <v>31</v>
      </c>
    </row>
    <row r="66" spans="1:19" x14ac:dyDescent="0.2">
      <c r="A66" t="s">
        <v>28</v>
      </c>
      <c r="D66">
        <v>3834</v>
      </c>
    </row>
    <row r="67" spans="1:19" x14ac:dyDescent="0.2">
      <c r="A67" t="s">
        <v>29</v>
      </c>
      <c r="D67">
        <v>4715</v>
      </c>
      <c r="N67" t="s">
        <v>159</v>
      </c>
    </row>
    <row r="68" spans="1:19" x14ac:dyDescent="0.2">
      <c r="A68" t="s">
        <v>32</v>
      </c>
      <c r="N68" t="s">
        <v>177</v>
      </c>
    </row>
    <row r="69" spans="1:19" x14ac:dyDescent="0.2">
      <c r="A69" t="s">
        <v>28</v>
      </c>
      <c r="D69">
        <v>0</v>
      </c>
      <c r="N69" t="s">
        <v>159</v>
      </c>
    </row>
    <row r="70" spans="1:19" x14ac:dyDescent="0.2">
      <c r="A70" t="s">
        <v>29</v>
      </c>
      <c r="D70">
        <v>0</v>
      </c>
    </row>
    <row r="71" spans="1:19" x14ac:dyDescent="0.2">
      <c r="N71" t="s">
        <v>178</v>
      </c>
      <c r="O71" t="s">
        <v>162</v>
      </c>
      <c r="P71" t="s">
        <v>163</v>
      </c>
      <c r="Q71" t="s">
        <v>164</v>
      </c>
      <c r="R71" t="s">
        <v>165</v>
      </c>
      <c r="S71" t="s">
        <v>166</v>
      </c>
    </row>
    <row r="72" spans="1:19" x14ac:dyDescent="0.2">
      <c r="A72" t="s">
        <v>33</v>
      </c>
      <c r="N72" t="s">
        <v>167</v>
      </c>
      <c r="O72" s="3">
        <v>7.2584169999999996E-3</v>
      </c>
      <c r="P72" s="3">
        <v>133.46170000000001</v>
      </c>
      <c r="Q72" s="3">
        <v>3.6700300000000001</v>
      </c>
      <c r="R72" s="3">
        <v>1.938819E-3</v>
      </c>
      <c r="S72" s="3">
        <v>264691.09999999998</v>
      </c>
    </row>
    <row r="73" spans="1:19" x14ac:dyDescent="0.2">
      <c r="N73" t="s">
        <v>168</v>
      </c>
      <c r="O73" s="3">
        <v>1.962733E-4</v>
      </c>
      <c r="P73" s="3">
        <v>0.97607829999999995</v>
      </c>
      <c r="Q73" s="3">
        <v>2.2721040000000001E-2</v>
      </c>
      <c r="R73" s="3">
        <v>8.2586840000000003E-5</v>
      </c>
      <c r="S73" s="3">
        <v>1014.88</v>
      </c>
    </row>
    <row r="74" spans="1:19" x14ac:dyDescent="0.2">
      <c r="A74" t="s">
        <v>34</v>
      </c>
      <c r="C74" t="s">
        <v>8</v>
      </c>
      <c r="N74" t="s">
        <v>169</v>
      </c>
      <c r="O74" s="3">
        <v>0.60465020000000003</v>
      </c>
      <c r="P74" s="3">
        <v>0.16353590000000001</v>
      </c>
      <c r="Q74" s="3">
        <v>0.13843430000000001</v>
      </c>
      <c r="R74" s="3">
        <v>0.95248619999999995</v>
      </c>
      <c r="S74" s="3">
        <v>8.5735459999999999E-2</v>
      </c>
    </row>
    <row r="75" spans="1:19" x14ac:dyDescent="0.2">
      <c r="A75" t="s">
        <v>35</v>
      </c>
      <c r="C75" s="1">
        <v>44838</v>
      </c>
      <c r="N75" t="s">
        <v>170</v>
      </c>
      <c r="O75" s="3">
        <v>0.51347739999999997</v>
      </c>
      <c r="P75" s="3">
        <v>4.3989060000000003E-2</v>
      </c>
      <c r="Q75" s="3">
        <v>4.6668950000000001E-2</v>
      </c>
      <c r="R75" s="3">
        <v>0.99086180000000001</v>
      </c>
      <c r="S75" s="3">
        <v>4.382697E-2</v>
      </c>
    </row>
    <row r="76" spans="1:19" x14ac:dyDescent="0.2">
      <c r="A76" t="s">
        <v>36</v>
      </c>
      <c r="C76" s="2">
        <v>0.4381944444444445</v>
      </c>
      <c r="N76" t="s">
        <v>171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</row>
    <row r="77" spans="1:19" x14ac:dyDescent="0.2">
      <c r="N77" t="s">
        <v>172</v>
      </c>
      <c r="O77" s="3">
        <v>7.2585419999999998E-3</v>
      </c>
      <c r="P77" s="3">
        <v>133.45869999999999</v>
      </c>
      <c r="Q77" s="3">
        <v>3.6699639999999998</v>
      </c>
      <c r="R77" s="3">
        <v>1.9387199999999999E-3</v>
      </c>
      <c r="S77" s="3">
        <v>5293821</v>
      </c>
    </row>
    <row r="78" spans="1:19" x14ac:dyDescent="0.2">
      <c r="A78" t="s">
        <v>37</v>
      </c>
    </row>
    <row r="79" spans="1:19" x14ac:dyDescent="0.2">
      <c r="N79" t="s">
        <v>159</v>
      </c>
    </row>
    <row r="80" spans="1:19" x14ac:dyDescent="0.2">
      <c r="A80" t="s">
        <v>19</v>
      </c>
      <c r="C80" t="s">
        <v>251</v>
      </c>
      <c r="N80" t="s">
        <v>179</v>
      </c>
    </row>
    <row r="81" spans="1:19" x14ac:dyDescent="0.2">
      <c r="A81" t="s">
        <v>38</v>
      </c>
      <c r="C81">
        <v>20</v>
      </c>
      <c r="N81" t="s">
        <v>159</v>
      </c>
    </row>
    <row r="82" spans="1:19" x14ac:dyDescent="0.2">
      <c r="A82" t="s">
        <v>39</v>
      </c>
      <c r="B82">
        <v>431</v>
      </c>
    </row>
    <row r="83" spans="1:19" x14ac:dyDescent="0.2">
      <c r="A83" t="s">
        <v>40</v>
      </c>
      <c r="B83">
        <v>442</v>
      </c>
      <c r="N83" t="s">
        <v>180</v>
      </c>
      <c r="O83" t="s">
        <v>162</v>
      </c>
      <c r="P83" t="s">
        <v>163</v>
      </c>
      <c r="Q83" t="s">
        <v>164</v>
      </c>
      <c r="R83" t="s">
        <v>165</v>
      </c>
      <c r="S83" t="s">
        <v>166</v>
      </c>
    </row>
    <row r="84" spans="1:19" x14ac:dyDescent="0.2">
      <c r="A84" t="s">
        <v>41</v>
      </c>
      <c r="B84" t="s">
        <v>42</v>
      </c>
      <c r="N84" t="s">
        <v>167</v>
      </c>
      <c r="O84" s="3">
        <v>7.2584169999999996E-3</v>
      </c>
      <c r="P84" s="3">
        <v>133.46170000000001</v>
      </c>
      <c r="Q84" s="3">
        <v>3.6700300000000001</v>
      </c>
      <c r="R84" s="3">
        <v>1.938819E-3</v>
      </c>
      <c r="S84" s="3">
        <v>264691.09999999998</v>
      </c>
    </row>
    <row r="85" spans="1:19" x14ac:dyDescent="0.2">
      <c r="A85" t="s">
        <v>43</v>
      </c>
      <c r="N85" t="s">
        <v>168</v>
      </c>
      <c r="O85" s="3">
        <v>4.6889309999999999E-5</v>
      </c>
      <c r="P85" s="3">
        <v>0.91777790000000004</v>
      </c>
      <c r="Q85" s="3">
        <v>2.419578E-2</v>
      </c>
      <c r="R85" s="3">
        <v>3.3401580000000001E-5</v>
      </c>
      <c r="S85" s="3">
        <v>798.6798</v>
      </c>
    </row>
    <row r="86" spans="1:19" x14ac:dyDescent="0.2">
      <c r="A86" t="s">
        <v>44</v>
      </c>
      <c r="C86">
        <v>1</v>
      </c>
      <c r="N86" t="s">
        <v>169</v>
      </c>
      <c r="O86" s="3">
        <v>0.32299949999999999</v>
      </c>
      <c r="P86" s="3">
        <v>0.34383570000000002</v>
      </c>
      <c r="Q86" s="3">
        <v>0.32964009999999999</v>
      </c>
      <c r="R86" s="3">
        <v>0.86138990000000004</v>
      </c>
      <c r="S86" s="3">
        <v>0.15087020000000001</v>
      </c>
    </row>
    <row r="87" spans="1:19" x14ac:dyDescent="0.2">
      <c r="A87" t="s">
        <v>45</v>
      </c>
      <c r="B87" t="s">
        <v>46</v>
      </c>
      <c r="N87" t="s">
        <v>170</v>
      </c>
      <c r="O87" s="3">
        <v>0.51347739999999997</v>
      </c>
      <c r="P87" s="3">
        <v>4.3989060000000003E-2</v>
      </c>
      <c r="Q87" s="3">
        <v>4.6668950000000001E-2</v>
      </c>
      <c r="R87" s="3">
        <v>0.99086180000000001</v>
      </c>
      <c r="S87" s="3">
        <v>4.382697E-2</v>
      </c>
    </row>
    <row r="88" spans="1:19" x14ac:dyDescent="0.2">
      <c r="A88" t="s">
        <v>47</v>
      </c>
      <c r="C88" t="s">
        <v>42</v>
      </c>
      <c r="N88" t="s">
        <v>171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</row>
    <row r="89" spans="1:19" x14ac:dyDescent="0.2">
      <c r="A89" t="s">
        <v>48</v>
      </c>
      <c r="N89" t="s">
        <v>172</v>
      </c>
      <c r="O89" s="3">
        <v>7.2585419999999998E-3</v>
      </c>
      <c r="P89" s="3">
        <v>133.45869999999999</v>
      </c>
      <c r="Q89" s="3">
        <v>3.6699639999999998</v>
      </c>
      <c r="R89" s="3">
        <v>1.9387199999999999E-3</v>
      </c>
      <c r="S89" s="3">
        <v>5293821</v>
      </c>
    </row>
    <row r="90" spans="1:19" x14ac:dyDescent="0.2">
      <c r="A90" t="s">
        <v>49</v>
      </c>
    </row>
    <row r="91" spans="1:19" x14ac:dyDescent="0.2">
      <c r="A91" t="s">
        <v>50</v>
      </c>
    </row>
    <row r="92" spans="1:19" x14ac:dyDescent="0.2">
      <c r="A92" t="s">
        <v>51</v>
      </c>
    </row>
    <row r="93" spans="1:19" x14ac:dyDescent="0.2">
      <c r="A93" t="s">
        <v>52</v>
      </c>
    </row>
    <row r="94" spans="1:19" x14ac:dyDescent="0.2">
      <c r="A94" t="s">
        <v>53</v>
      </c>
      <c r="D94" t="s">
        <v>46</v>
      </c>
      <c r="N94" t="s">
        <v>181</v>
      </c>
    </row>
    <row r="95" spans="1:19" x14ac:dyDescent="0.2">
      <c r="A95" t="s">
        <v>54</v>
      </c>
      <c r="D95">
        <v>180</v>
      </c>
      <c r="N95" t="s">
        <v>249</v>
      </c>
    </row>
    <row r="96" spans="1:19" x14ac:dyDescent="0.2">
      <c r="A96" t="s">
        <v>55</v>
      </c>
      <c r="C96">
        <v>20</v>
      </c>
      <c r="N96">
        <v>1</v>
      </c>
      <c r="O96">
        <v>1</v>
      </c>
      <c r="P96">
        <v>1</v>
      </c>
      <c r="Q96">
        <v>1</v>
      </c>
      <c r="R96">
        <v>1</v>
      </c>
    </row>
    <row r="97" spans="1:19" x14ac:dyDescent="0.2">
      <c r="A97" t="s">
        <v>56</v>
      </c>
      <c r="C97">
        <v>1</v>
      </c>
      <c r="N97" t="s">
        <v>182</v>
      </c>
    </row>
    <row r="98" spans="1:19" x14ac:dyDescent="0.2">
      <c r="A98" t="s">
        <v>57</v>
      </c>
      <c r="C98" t="s">
        <v>42</v>
      </c>
      <c r="N98" t="s">
        <v>257</v>
      </c>
    </row>
    <row r="99" spans="1:19" x14ac:dyDescent="0.2">
      <c r="A99" t="s">
        <v>58</v>
      </c>
      <c r="N99" t="s">
        <v>183</v>
      </c>
    </row>
    <row r="100" spans="1:19" x14ac:dyDescent="0.2">
      <c r="A100" t="s">
        <v>59</v>
      </c>
      <c r="N100" t="s">
        <v>184</v>
      </c>
      <c r="O100" t="s">
        <v>185</v>
      </c>
      <c r="P100" t="s">
        <v>186</v>
      </c>
      <c r="Q100" t="s">
        <v>250</v>
      </c>
      <c r="R100" t="s">
        <v>187</v>
      </c>
    </row>
    <row r="101" spans="1:19" x14ac:dyDescent="0.2">
      <c r="A101" t="s">
        <v>60</v>
      </c>
      <c r="N101" t="s">
        <v>188</v>
      </c>
    </row>
    <row r="102" spans="1:19" x14ac:dyDescent="0.2">
      <c r="A102" t="s">
        <v>61</v>
      </c>
      <c r="N102">
        <v>1</v>
      </c>
      <c r="O102" s="3">
        <v>7.2861510000000003E-3</v>
      </c>
      <c r="P102" s="3">
        <v>134.69130000000001</v>
      </c>
      <c r="Q102" s="3">
        <v>3.7025229999999998</v>
      </c>
      <c r="R102" s="3">
        <v>1.949753E-3</v>
      </c>
      <c r="S102" s="3">
        <v>263798.5</v>
      </c>
    </row>
    <row r="103" spans="1:19" x14ac:dyDescent="0.2">
      <c r="A103" t="s">
        <v>62</v>
      </c>
      <c r="C103" t="s">
        <v>42</v>
      </c>
      <c r="N103">
        <v>2</v>
      </c>
      <c r="O103" s="3">
        <v>7.2310990000000004E-3</v>
      </c>
      <c r="P103" s="3">
        <v>133.63489999999999</v>
      </c>
      <c r="Q103" s="3">
        <v>3.6731440000000002</v>
      </c>
      <c r="R103" s="3">
        <v>1.9724529999999999E-3</v>
      </c>
      <c r="S103" s="3">
        <v>264276.8</v>
      </c>
    </row>
    <row r="104" spans="1:19" x14ac:dyDescent="0.2">
      <c r="A104" t="s">
        <v>58</v>
      </c>
      <c r="N104">
        <v>3</v>
      </c>
      <c r="O104" s="3">
        <v>7.3086089999999998E-3</v>
      </c>
      <c r="P104" s="3">
        <v>132.78309999999999</v>
      </c>
      <c r="Q104" s="3">
        <v>3.6575609999999998</v>
      </c>
      <c r="R104" s="3">
        <v>1.940018E-3</v>
      </c>
      <c r="S104" s="3">
        <v>265130.5</v>
      </c>
    </row>
    <row r="105" spans="1:19" x14ac:dyDescent="0.2">
      <c r="A105" t="s">
        <v>63</v>
      </c>
      <c r="N105">
        <v>4</v>
      </c>
      <c r="O105" s="3">
        <v>7.2078100000000003E-3</v>
      </c>
      <c r="P105" s="3">
        <v>132.73750000000001</v>
      </c>
      <c r="Q105" s="3">
        <v>3.6468929999999999</v>
      </c>
      <c r="R105" s="3">
        <v>1.8930500000000001E-3</v>
      </c>
      <c r="S105" s="3">
        <v>265558.40000000002</v>
      </c>
    </row>
    <row r="106" spans="1:19" x14ac:dyDescent="0.2">
      <c r="A106" t="s">
        <v>64</v>
      </c>
      <c r="N106">
        <v>1</v>
      </c>
      <c r="O106" s="3">
        <v>1.5162659999999999</v>
      </c>
      <c r="P106" s="3">
        <v>0.31171130000000002</v>
      </c>
      <c r="Q106" s="3">
        <v>0.13427159999999999</v>
      </c>
      <c r="R106" s="3">
        <v>2.5003250000000001</v>
      </c>
      <c r="S106" s="3">
        <v>0.20143820000000001</v>
      </c>
    </row>
    <row r="107" spans="1:19" x14ac:dyDescent="0.2">
      <c r="A107" t="s">
        <v>65</v>
      </c>
      <c r="N107">
        <v>2</v>
      </c>
      <c r="O107" s="3">
        <v>0.71817109999999995</v>
      </c>
      <c r="P107" s="3">
        <v>0.12819320000000001</v>
      </c>
      <c r="Q107" s="3">
        <v>3.597152E-2</v>
      </c>
      <c r="R107" s="3">
        <v>1.9834700000000001</v>
      </c>
      <c r="S107" s="3">
        <v>0.1004062</v>
      </c>
    </row>
    <row r="108" spans="1:19" x14ac:dyDescent="0.2">
      <c r="A108" t="s">
        <v>66</v>
      </c>
      <c r="N108">
        <v>3</v>
      </c>
      <c r="O108" s="3">
        <v>1.121067</v>
      </c>
      <c r="P108" s="3">
        <v>8.9038179999999995E-2</v>
      </c>
      <c r="Q108" s="3">
        <v>7.364134E-2</v>
      </c>
      <c r="R108" s="3">
        <v>1.807779</v>
      </c>
      <c r="S108" s="3">
        <v>0.10190929999999999</v>
      </c>
    </row>
    <row r="109" spans="1:19" x14ac:dyDescent="0.2">
      <c r="A109" t="s">
        <v>67</v>
      </c>
      <c r="N109">
        <v>4</v>
      </c>
      <c r="O109" s="3">
        <v>1.6019730000000001</v>
      </c>
      <c r="P109" s="3">
        <v>0.1746732</v>
      </c>
      <c r="Q109" s="3">
        <v>0.1151688</v>
      </c>
      <c r="R109" s="3">
        <v>1.187826</v>
      </c>
      <c r="S109" s="3">
        <v>0.1026263</v>
      </c>
    </row>
    <row r="110" spans="1:19" x14ac:dyDescent="0.2">
      <c r="A110" t="s">
        <v>68</v>
      </c>
      <c r="C110" t="s">
        <v>46</v>
      </c>
    </row>
    <row r="111" spans="1:19" x14ac:dyDescent="0.2">
      <c r="A111" t="s">
        <v>58</v>
      </c>
      <c r="D111" t="s">
        <v>13</v>
      </c>
      <c r="N111" t="s">
        <v>189</v>
      </c>
    </row>
    <row r="112" spans="1:19" x14ac:dyDescent="0.2">
      <c r="A112" t="s">
        <v>63</v>
      </c>
      <c r="B112">
        <v>1</v>
      </c>
      <c r="N112" t="s">
        <v>190</v>
      </c>
      <c r="O112" t="s">
        <v>191</v>
      </c>
      <c r="P112" t="s">
        <v>191</v>
      </c>
      <c r="Q112" t="s">
        <v>191</v>
      </c>
      <c r="R112" t="s">
        <v>191</v>
      </c>
    </row>
    <row r="113" spans="1:14" x14ac:dyDescent="0.2">
      <c r="A113" t="s">
        <v>64</v>
      </c>
      <c r="B113">
        <v>5</v>
      </c>
      <c r="N113" t="s">
        <v>192</v>
      </c>
    </row>
    <row r="114" spans="1:14" x14ac:dyDescent="0.2">
      <c r="A114" t="s">
        <v>69</v>
      </c>
      <c r="C114">
        <v>-80</v>
      </c>
      <c r="N114" t="s">
        <v>193</v>
      </c>
    </row>
    <row r="115" spans="1:14" x14ac:dyDescent="0.2">
      <c r="A115" t="s">
        <v>70</v>
      </c>
      <c r="C115">
        <v>20</v>
      </c>
      <c r="N115" t="s">
        <v>194</v>
      </c>
    </row>
    <row r="116" spans="1:14" x14ac:dyDescent="0.2">
      <c r="A116" t="s">
        <v>71</v>
      </c>
      <c r="C116">
        <v>4</v>
      </c>
      <c r="N116" t="s">
        <v>195</v>
      </c>
    </row>
    <row r="117" spans="1:14" x14ac:dyDescent="0.2">
      <c r="A117" t="s">
        <v>72</v>
      </c>
      <c r="B117">
        <v>40</v>
      </c>
      <c r="N117" t="s">
        <v>196</v>
      </c>
    </row>
    <row r="118" spans="1:14" x14ac:dyDescent="0.2">
      <c r="A118" t="s">
        <v>73</v>
      </c>
      <c r="C118">
        <v>20</v>
      </c>
      <c r="N118" t="s">
        <v>198</v>
      </c>
    </row>
    <row r="119" spans="1:14" x14ac:dyDescent="0.2">
      <c r="A119" t="s">
        <v>66</v>
      </c>
      <c r="C119">
        <v>0</v>
      </c>
      <c r="N119">
        <v>1</v>
      </c>
    </row>
    <row r="120" spans="1:14" x14ac:dyDescent="0.2">
      <c r="A120" t="s">
        <v>74</v>
      </c>
      <c r="N120">
        <v>2</v>
      </c>
    </row>
    <row r="121" spans="1:14" x14ac:dyDescent="0.2">
      <c r="N121">
        <v>3</v>
      </c>
    </row>
    <row r="122" spans="1:14" x14ac:dyDescent="0.2">
      <c r="N122">
        <v>4</v>
      </c>
    </row>
    <row r="123" spans="1:14" x14ac:dyDescent="0.2">
      <c r="A123" t="s">
        <v>252</v>
      </c>
      <c r="N123" t="s">
        <v>199</v>
      </c>
    </row>
    <row r="124" spans="1:14" x14ac:dyDescent="0.2">
      <c r="N124" t="s">
        <v>200</v>
      </c>
    </row>
    <row r="125" spans="1:14" x14ac:dyDescent="0.2">
      <c r="A125" t="s">
        <v>75</v>
      </c>
      <c r="N125" t="s">
        <v>201</v>
      </c>
    </row>
    <row r="126" spans="1:14" x14ac:dyDescent="0.2">
      <c r="A126" t="s">
        <v>76</v>
      </c>
      <c r="N126" t="s">
        <v>202</v>
      </c>
    </row>
    <row r="127" spans="1:14" x14ac:dyDescent="0.2">
      <c r="A127" t="s">
        <v>225</v>
      </c>
    </row>
    <row r="128" spans="1:14" x14ac:dyDescent="0.2">
      <c r="A128" t="s">
        <v>218</v>
      </c>
    </row>
    <row r="129" spans="1:4" x14ac:dyDescent="0.2">
      <c r="A129" t="s">
        <v>78</v>
      </c>
    </row>
    <row r="130" spans="1:4" x14ac:dyDescent="0.2">
      <c r="A130" t="s">
        <v>253</v>
      </c>
    </row>
    <row r="131" spans="1:4" x14ac:dyDescent="0.2">
      <c r="A131" t="s">
        <v>254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251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251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4.6950000000000003</v>
      </c>
    </row>
    <row r="151" spans="1:5" x14ac:dyDescent="0.2">
      <c r="A151" t="s">
        <v>98</v>
      </c>
      <c r="B151" s="3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251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251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2:AE27"/>
  <sheetViews>
    <sheetView workbookViewId="0">
      <selection activeCell="C31" sqref="C31"/>
    </sheetView>
  </sheetViews>
  <sheetFormatPr baseColWidth="10" defaultColWidth="8.83203125" defaultRowHeight="15" x14ac:dyDescent="0.2"/>
  <cols>
    <col min="1" max="1" width="23.6640625" bestFit="1" customWidth="1"/>
    <col min="2" max="2" width="8.83203125" style="20"/>
    <col min="7" max="7" width="8.83203125" style="22"/>
    <col min="14" max="14" width="8.83203125" style="20"/>
    <col min="19" max="19" width="8.83203125" style="22"/>
    <col min="20" max="20" width="8.83203125" style="20"/>
    <col min="25" max="25" width="8.83203125" style="22"/>
    <col min="26" max="26" width="8.83203125" style="20"/>
    <col min="31" max="31" width="8.83203125" style="22"/>
  </cols>
  <sheetData>
    <row r="2" spans="1:31" x14ac:dyDescent="0.2">
      <c r="A2" s="50" t="s">
        <v>2</v>
      </c>
      <c r="B2" s="50" t="s">
        <v>420</v>
      </c>
      <c r="C2" s="54" t="s">
        <v>204</v>
      </c>
      <c r="D2" s="54" t="s">
        <v>205</v>
      </c>
      <c r="E2" s="54" t="s">
        <v>206</v>
      </c>
      <c r="F2" s="54" t="s">
        <v>207</v>
      </c>
      <c r="G2" s="60" t="s">
        <v>208</v>
      </c>
      <c r="H2" s="54" t="s">
        <v>422</v>
      </c>
      <c r="I2" s="54" t="s">
        <v>204</v>
      </c>
      <c r="J2" s="54" t="s">
        <v>205</v>
      </c>
      <c r="K2" s="54" t="s">
        <v>206</v>
      </c>
      <c r="L2" s="54" t="s">
        <v>207</v>
      </c>
      <c r="M2" s="54" t="s">
        <v>208</v>
      </c>
      <c r="N2" s="50" t="s">
        <v>424</v>
      </c>
      <c r="O2" s="54" t="s">
        <v>204</v>
      </c>
      <c r="P2" s="54" t="s">
        <v>205</v>
      </c>
      <c r="Q2" s="54" t="s">
        <v>206</v>
      </c>
      <c r="R2" s="54" t="s">
        <v>207</v>
      </c>
      <c r="S2" s="60" t="s">
        <v>208</v>
      </c>
      <c r="T2" s="50" t="s">
        <v>426</v>
      </c>
      <c r="U2" s="54" t="s">
        <v>204</v>
      </c>
      <c r="V2" s="54" t="s">
        <v>205</v>
      </c>
      <c r="W2" s="54" t="s">
        <v>206</v>
      </c>
      <c r="X2" s="54" t="s">
        <v>207</v>
      </c>
      <c r="Y2" s="60" t="s">
        <v>208</v>
      </c>
      <c r="Z2" s="50" t="s">
        <v>210</v>
      </c>
      <c r="AA2" s="54" t="s">
        <v>204</v>
      </c>
      <c r="AB2" s="54" t="s">
        <v>205</v>
      </c>
      <c r="AC2" s="54" t="s">
        <v>206</v>
      </c>
      <c r="AD2" s="54" t="s">
        <v>207</v>
      </c>
      <c r="AE2" s="60" t="s">
        <v>208</v>
      </c>
    </row>
    <row r="4" spans="1:31" x14ac:dyDescent="0.2">
      <c r="A4" t="s">
        <v>242</v>
      </c>
      <c r="B4" s="58">
        <v>3.6983680000000001E-3</v>
      </c>
      <c r="C4" s="3">
        <v>1.287541E-4</v>
      </c>
      <c r="D4" s="3">
        <v>0.77845920000000002</v>
      </c>
      <c r="E4" s="3">
        <v>0.72334330000000002</v>
      </c>
      <c r="F4" s="3">
        <v>0</v>
      </c>
      <c r="G4" s="41">
        <v>3.6981340000000001E-3</v>
      </c>
      <c r="H4" s="3">
        <v>131.19210000000001</v>
      </c>
      <c r="I4" s="3">
        <v>0.91442259999999997</v>
      </c>
      <c r="J4" s="3">
        <v>0.1558563</v>
      </c>
      <c r="K4" s="3">
        <v>4.4311240000000002E-2</v>
      </c>
      <c r="L4" s="3">
        <v>0</v>
      </c>
      <c r="M4" s="3">
        <v>131.1885</v>
      </c>
      <c r="N4" s="58">
        <v>7.3879219999999995E-2</v>
      </c>
      <c r="O4" s="3">
        <v>3.079226E-3</v>
      </c>
      <c r="P4" s="3">
        <v>0.931975</v>
      </c>
      <c r="Q4" s="3">
        <v>0.1221125</v>
      </c>
      <c r="R4" s="3">
        <v>0</v>
      </c>
      <c r="S4" s="41">
        <v>7.38872E-2</v>
      </c>
      <c r="T4" s="58"/>
      <c r="U4" s="3"/>
      <c r="V4" s="3"/>
      <c r="W4" s="3"/>
      <c r="X4" s="3"/>
      <c r="Y4" s="41"/>
      <c r="Z4" s="58">
        <v>260847.9</v>
      </c>
      <c r="AA4" s="3">
        <v>1118.03</v>
      </c>
      <c r="AB4" s="3">
        <v>9.5840980000000006E-2</v>
      </c>
      <c r="AC4" s="3">
        <v>4.4145129999999998E-2</v>
      </c>
      <c r="AD4" s="3">
        <v>0</v>
      </c>
      <c r="AE4" s="41">
        <v>5216958</v>
      </c>
    </row>
    <row r="5" spans="1:31" x14ac:dyDescent="0.2">
      <c r="A5" t="s">
        <v>243</v>
      </c>
      <c r="B5" s="58">
        <v>1.350725</v>
      </c>
      <c r="C5" s="3">
        <v>7.6267360000000003E-3</v>
      </c>
      <c r="D5" s="3">
        <v>0.12625739999999999</v>
      </c>
      <c r="E5" s="3">
        <v>5.7503409999999998E-2</v>
      </c>
      <c r="F5" s="3">
        <v>0</v>
      </c>
      <c r="G5" s="41">
        <v>1.3507119999999999</v>
      </c>
      <c r="H5" s="3">
        <v>66.683080000000004</v>
      </c>
      <c r="I5" s="3">
        <v>0.48983260000000001</v>
      </c>
      <c r="J5" s="3">
        <v>0.16425439999999999</v>
      </c>
      <c r="K5" s="3">
        <v>4.3874419999999997E-2</v>
      </c>
      <c r="L5" s="3">
        <v>0</v>
      </c>
      <c r="M5" s="3">
        <v>66.682410000000004</v>
      </c>
      <c r="N5" s="58">
        <v>36.23912</v>
      </c>
      <c r="O5" s="3">
        <v>0.28897919999999999</v>
      </c>
      <c r="P5" s="3">
        <v>0.1783093</v>
      </c>
      <c r="Q5" s="3">
        <v>4.3846919999999998E-2</v>
      </c>
      <c r="R5" s="3">
        <v>0</v>
      </c>
      <c r="S5" s="41">
        <v>36.238729999999997</v>
      </c>
      <c r="T5" s="58">
        <v>1.0246089999999999E-2</v>
      </c>
      <c r="U5" s="3">
        <v>1.5469449999999999E-4</v>
      </c>
      <c r="V5" s="3">
        <v>0.33759939999999999</v>
      </c>
      <c r="W5" s="3">
        <v>0.43010199999999998</v>
      </c>
      <c r="X5" s="3">
        <v>0</v>
      </c>
      <c r="Y5" s="41">
        <v>1.024591E-2</v>
      </c>
      <c r="Z5" s="58">
        <v>268073.3</v>
      </c>
      <c r="AA5" s="3">
        <v>950.65120000000002</v>
      </c>
      <c r="AB5" s="3">
        <v>7.9296259999999993E-2</v>
      </c>
      <c r="AC5" s="3">
        <v>4.3552680000000003E-2</v>
      </c>
      <c r="AD5" s="3">
        <v>0</v>
      </c>
      <c r="AE5" s="41">
        <v>5361465</v>
      </c>
    </row>
    <row r="6" spans="1:31" x14ac:dyDescent="0.2">
      <c r="A6" t="s">
        <v>258</v>
      </c>
      <c r="B6" s="58">
        <v>7.2584169999999996E-3</v>
      </c>
      <c r="C6" s="3">
        <v>1.962733E-4</v>
      </c>
      <c r="D6" s="3">
        <v>0.60465020000000003</v>
      </c>
      <c r="E6" s="3">
        <v>0.51347739999999997</v>
      </c>
      <c r="F6" s="3">
        <v>0</v>
      </c>
      <c r="G6" s="41">
        <v>7.2585419999999998E-3</v>
      </c>
      <c r="H6" s="3">
        <v>133.46170000000001</v>
      </c>
      <c r="I6" s="3">
        <v>0.97607829999999995</v>
      </c>
      <c r="J6" s="3">
        <v>0.16353590000000001</v>
      </c>
      <c r="K6" s="3">
        <v>4.3989060000000003E-2</v>
      </c>
      <c r="L6" s="3">
        <v>0</v>
      </c>
      <c r="M6" s="3">
        <v>133.45869999999999</v>
      </c>
      <c r="N6" s="58">
        <v>3.6700300000000001</v>
      </c>
      <c r="O6" s="3">
        <v>2.2721040000000001E-2</v>
      </c>
      <c r="P6" s="3">
        <v>0.13843430000000001</v>
      </c>
      <c r="Q6" s="3">
        <v>4.6668950000000001E-2</v>
      </c>
      <c r="R6" s="3">
        <v>0</v>
      </c>
      <c r="S6" s="41">
        <v>3.6699639999999998</v>
      </c>
      <c r="T6" s="58">
        <v>1.938819E-3</v>
      </c>
      <c r="U6" s="3">
        <v>8.2586840000000003E-5</v>
      </c>
      <c r="V6" s="3">
        <v>0.95248619999999995</v>
      </c>
      <c r="W6" s="3">
        <v>0.99086180000000001</v>
      </c>
      <c r="X6" s="3">
        <v>0</v>
      </c>
      <c r="Y6" s="41">
        <v>1.9387199999999999E-3</v>
      </c>
      <c r="Z6" s="58">
        <v>264691.09999999998</v>
      </c>
      <c r="AA6" s="3">
        <v>1014.88</v>
      </c>
      <c r="AB6" s="3">
        <v>8.5735459999999999E-2</v>
      </c>
      <c r="AC6" s="3">
        <v>4.382697E-2</v>
      </c>
      <c r="AD6" s="3">
        <v>0</v>
      </c>
      <c r="AE6" s="41">
        <v>5293821</v>
      </c>
    </row>
    <row r="7" spans="1:31" x14ac:dyDescent="0.2">
      <c r="A7" t="s">
        <v>221</v>
      </c>
      <c r="B7" s="58"/>
      <c r="C7" s="3"/>
      <c r="D7" s="3"/>
      <c r="E7" s="3"/>
      <c r="F7" s="3"/>
      <c r="G7" s="41"/>
      <c r="H7" s="3">
        <v>140.29519999999999</v>
      </c>
      <c r="I7" s="3">
        <v>0.93807750000000001</v>
      </c>
      <c r="J7" s="3">
        <v>0.1495137</v>
      </c>
      <c r="K7" s="3">
        <v>4.8921609999999997E-2</v>
      </c>
      <c r="L7" s="3">
        <v>0</v>
      </c>
      <c r="M7" s="3">
        <v>140.2912</v>
      </c>
      <c r="N7" s="58">
        <v>0.62638870000000002</v>
      </c>
      <c r="O7" s="3">
        <v>4.2966259999999996E-3</v>
      </c>
      <c r="P7" s="3">
        <v>0.15337999999999999</v>
      </c>
      <c r="Q7" s="3">
        <v>6.5152970000000004E-2</v>
      </c>
      <c r="R7" s="3">
        <v>0</v>
      </c>
      <c r="S7" s="41">
        <v>0.62637339999999997</v>
      </c>
      <c r="T7" s="58">
        <v>9.5742199999999996E-3</v>
      </c>
      <c r="U7" s="3">
        <v>2.011448E-4</v>
      </c>
      <c r="V7" s="3">
        <v>0.46977570000000002</v>
      </c>
      <c r="W7" s="3">
        <v>0.49840889999999999</v>
      </c>
      <c r="X7" s="3">
        <v>0</v>
      </c>
      <c r="Y7" s="41">
        <v>9.5743210000000002E-3</v>
      </c>
      <c r="Z7" s="58">
        <v>213478</v>
      </c>
      <c r="AA7" s="3">
        <v>1013.74</v>
      </c>
      <c r="AB7" s="3">
        <v>0.10618379999999999</v>
      </c>
      <c r="AC7" s="3">
        <v>4.8749710000000002E-2</v>
      </c>
      <c r="AD7" s="3">
        <v>0</v>
      </c>
      <c r="AE7" s="41">
        <v>4269561</v>
      </c>
    </row>
    <row r="8" spans="1:31" x14ac:dyDescent="0.2">
      <c r="A8" t="s">
        <v>241</v>
      </c>
      <c r="B8" s="58">
        <v>8.8557419999999998E-2</v>
      </c>
      <c r="C8" s="3">
        <v>9.6696840000000004E-4</v>
      </c>
      <c r="D8" s="3">
        <v>0.24415880000000001</v>
      </c>
      <c r="E8" s="3">
        <v>0.1647806</v>
      </c>
      <c r="F8" s="3">
        <v>0</v>
      </c>
      <c r="G8" s="41">
        <v>8.8570159999999995E-2</v>
      </c>
      <c r="H8" s="3">
        <v>139.23769999999999</v>
      </c>
      <c r="I8" s="3">
        <v>1.467741</v>
      </c>
      <c r="J8" s="3">
        <v>0.2357098</v>
      </c>
      <c r="K8" s="3">
        <v>4.7357910000000003E-2</v>
      </c>
      <c r="L8" s="3">
        <v>0</v>
      </c>
      <c r="M8" s="3">
        <v>139.2158</v>
      </c>
      <c r="N8" s="58">
        <v>0.12090910000000001</v>
      </c>
      <c r="O8" s="3">
        <v>4.0494190000000003E-3</v>
      </c>
      <c r="P8" s="3">
        <v>0.74889110000000003</v>
      </c>
      <c r="Q8" s="3">
        <v>0.1062823</v>
      </c>
      <c r="R8" s="3">
        <v>0</v>
      </c>
      <c r="S8" s="41">
        <v>0.1208473</v>
      </c>
      <c r="T8" s="58">
        <v>8.2326260000000005E-4</v>
      </c>
      <c r="U8" s="3">
        <v>4.8444240000000002E-5</v>
      </c>
      <c r="V8" s="3">
        <v>1.3157970000000001</v>
      </c>
      <c r="W8" s="3">
        <v>1.637319</v>
      </c>
      <c r="X8" s="3">
        <v>0</v>
      </c>
      <c r="Y8" s="41">
        <v>8.2350149999999998E-4</v>
      </c>
      <c r="Z8" s="58">
        <v>227957.6</v>
      </c>
      <c r="AA8" s="3">
        <v>3744.8739999999998</v>
      </c>
      <c r="AB8" s="3">
        <v>0.36734</v>
      </c>
      <c r="AC8" s="3">
        <v>4.7190330000000003E-2</v>
      </c>
      <c r="AD8" s="3">
        <v>0</v>
      </c>
      <c r="AE8" s="41">
        <v>4559151</v>
      </c>
    </row>
    <row r="9" spans="1:31" x14ac:dyDescent="0.2">
      <c r="A9" t="s">
        <v>280</v>
      </c>
      <c r="B9" s="58">
        <v>3.3065619999999999E-3</v>
      </c>
      <c r="C9" s="3">
        <v>1.1199450000000001E-4</v>
      </c>
      <c r="D9" s="3">
        <v>0.7573645</v>
      </c>
      <c r="E9" s="3">
        <v>0.78645259999999995</v>
      </c>
      <c r="F9" s="3">
        <v>0</v>
      </c>
      <c r="G9" s="41">
        <v>3.3066079999999999E-3</v>
      </c>
      <c r="H9" s="3">
        <v>118.3725</v>
      </c>
      <c r="I9" s="3">
        <v>0.58296740000000002</v>
      </c>
      <c r="J9" s="3">
        <v>0.1101231</v>
      </c>
      <c r="K9" s="3">
        <v>4.5569970000000001E-2</v>
      </c>
      <c r="L9" s="3">
        <v>0</v>
      </c>
      <c r="M9" s="3">
        <v>118.3698</v>
      </c>
      <c r="N9" s="58">
        <v>7.2956999999999994E-2</v>
      </c>
      <c r="O9" s="3">
        <v>6.1502670000000001E-3</v>
      </c>
      <c r="P9" s="3">
        <v>1.885003</v>
      </c>
      <c r="Q9" s="3">
        <v>0.1262788</v>
      </c>
      <c r="R9" s="3">
        <v>0</v>
      </c>
      <c r="S9" s="41">
        <v>7.292701E-2</v>
      </c>
      <c r="T9" s="58">
        <v>5.6816800000000001E-5</v>
      </c>
      <c r="U9" s="3">
        <v>1.7095159999999999E-5</v>
      </c>
      <c r="V9" s="3">
        <v>6.7279289999999996</v>
      </c>
      <c r="W9" s="3">
        <v>5.9888149999999998</v>
      </c>
      <c r="X9" s="3">
        <v>0</v>
      </c>
      <c r="Y9" s="41">
        <v>5.6833970000000003E-5</v>
      </c>
      <c r="Z9" s="58">
        <v>246692.6</v>
      </c>
      <c r="AA9" s="3">
        <v>1486.827</v>
      </c>
      <c r="AB9" s="3">
        <v>0.13476879999999999</v>
      </c>
      <c r="AC9" s="3">
        <v>4.538064E-2</v>
      </c>
      <c r="AD9" s="3">
        <v>0</v>
      </c>
      <c r="AE9" s="41">
        <v>4933852</v>
      </c>
    </row>
    <row r="10" spans="1:31" x14ac:dyDescent="0.2">
      <c r="A10" t="s">
        <v>244</v>
      </c>
      <c r="B10" s="58">
        <v>1.358889</v>
      </c>
      <c r="C10" s="3">
        <v>1.1139710000000001E-2</v>
      </c>
      <c r="D10" s="3">
        <v>0.1833052</v>
      </c>
      <c r="E10" s="3">
        <v>5.6464640000000003E-2</v>
      </c>
      <c r="F10" s="3">
        <v>0</v>
      </c>
      <c r="G10" s="41">
        <v>1.3588370000000001</v>
      </c>
      <c r="H10" s="3">
        <v>63.844940000000001</v>
      </c>
      <c r="I10" s="3">
        <v>0.49432389999999998</v>
      </c>
      <c r="J10" s="3">
        <v>0.17312910000000001</v>
      </c>
      <c r="K10" s="3">
        <v>4.3148659999999998E-2</v>
      </c>
      <c r="L10" s="3">
        <v>0</v>
      </c>
      <c r="M10" s="3">
        <v>63.844769999999997</v>
      </c>
      <c r="N10" s="58">
        <v>33.994250000000001</v>
      </c>
      <c r="O10" s="3">
        <v>0.28896500000000003</v>
      </c>
      <c r="P10" s="3">
        <v>0.19007489999999999</v>
      </c>
      <c r="Q10" s="3">
        <v>4.3126659999999997E-2</v>
      </c>
      <c r="R10" s="3">
        <v>0</v>
      </c>
      <c r="S10" s="41">
        <v>33.994190000000003</v>
      </c>
      <c r="T10" s="58">
        <v>1.0032869999999999E-2</v>
      </c>
      <c r="U10" s="3">
        <v>2.4994509999999999E-4</v>
      </c>
      <c r="V10" s="3">
        <v>0.55706350000000004</v>
      </c>
      <c r="W10" s="3">
        <v>0.42720720000000001</v>
      </c>
      <c r="X10" s="3">
        <v>0</v>
      </c>
      <c r="Y10" s="41">
        <v>1.0032030000000001E-2</v>
      </c>
      <c r="Z10" s="58">
        <v>277453.59999999998</v>
      </c>
      <c r="AA10" s="3">
        <v>1805.223</v>
      </c>
      <c r="AB10" s="3">
        <v>0.14548749999999999</v>
      </c>
      <c r="AC10" s="3">
        <v>4.2818460000000003E-2</v>
      </c>
      <c r="AD10" s="3">
        <v>0</v>
      </c>
      <c r="AE10" s="41">
        <v>5549072</v>
      </c>
    </row>
    <row r="11" spans="1:31" x14ac:dyDescent="0.2">
      <c r="A11" t="s">
        <v>265</v>
      </c>
      <c r="B11" s="58">
        <v>1.1272629999999999</v>
      </c>
      <c r="C11" s="3">
        <v>1.099083E-2</v>
      </c>
      <c r="D11" s="3">
        <v>0.21801680000000001</v>
      </c>
      <c r="E11" s="3">
        <v>6.3240820000000003E-2</v>
      </c>
      <c r="F11" s="3">
        <v>0</v>
      </c>
      <c r="G11" s="41">
        <v>1.1272610000000001</v>
      </c>
      <c r="H11" s="3">
        <v>154.78139999999999</v>
      </c>
      <c r="I11" s="3">
        <v>1.502497</v>
      </c>
      <c r="J11" s="3">
        <v>0.21706010000000001</v>
      </c>
      <c r="K11" s="3">
        <v>4.6169410000000001E-2</v>
      </c>
      <c r="L11" s="3">
        <v>0</v>
      </c>
      <c r="M11" s="3">
        <v>154.77369999999999</v>
      </c>
      <c r="N11" s="58">
        <v>0.68010630000000005</v>
      </c>
      <c r="O11" s="3">
        <v>6.6936679999999998E-3</v>
      </c>
      <c r="P11" s="3">
        <v>0.22007589999999999</v>
      </c>
      <c r="Q11" s="3">
        <v>6.041585E-2</v>
      </c>
      <c r="R11" s="3">
        <v>0</v>
      </c>
      <c r="S11" s="41">
        <v>0.68007390000000001</v>
      </c>
      <c r="T11" s="58">
        <v>9.7938560000000001E-3</v>
      </c>
      <c r="U11" s="3">
        <v>1.7675730000000001E-4</v>
      </c>
      <c r="V11" s="3">
        <v>0.40356049999999999</v>
      </c>
      <c r="W11" s="3">
        <v>0.46502349999999998</v>
      </c>
      <c r="X11" s="3">
        <v>0</v>
      </c>
      <c r="Y11" s="41">
        <v>9.7938899999999995E-3</v>
      </c>
      <c r="Z11" s="58">
        <v>239791.2</v>
      </c>
      <c r="AA11" s="3">
        <v>1401.01</v>
      </c>
      <c r="AB11" s="3">
        <v>0.13064500000000001</v>
      </c>
      <c r="AC11" s="3">
        <v>4.6022449999999999E-2</v>
      </c>
      <c r="AD11" s="3">
        <v>0</v>
      </c>
      <c r="AE11" s="41">
        <v>4795825</v>
      </c>
    </row>
    <row r="12" spans="1:31" x14ac:dyDescent="0.2">
      <c r="A12" t="s">
        <v>339</v>
      </c>
      <c r="B12" s="58">
        <v>8.7950310000000005E-4</v>
      </c>
      <c r="C12" s="3">
        <v>5.1379260000000002E-5</v>
      </c>
      <c r="D12" s="6">
        <v>1.3062780000000001</v>
      </c>
      <c r="E12" s="3">
        <v>1.814257</v>
      </c>
      <c r="F12" s="3">
        <v>0</v>
      </c>
      <c r="G12" s="41">
        <v>8.794416E-4</v>
      </c>
      <c r="H12" s="3">
        <v>7.5151760000000003</v>
      </c>
      <c r="I12" s="3">
        <v>7.3268810000000004E-2</v>
      </c>
      <c r="J12" s="5">
        <v>0.21800430000000001</v>
      </c>
      <c r="K12" s="3">
        <v>5.7429149999999998E-2</v>
      </c>
      <c r="L12" s="3">
        <v>0</v>
      </c>
      <c r="M12" s="3">
        <v>7.514742</v>
      </c>
      <c r="N12" s="58">
        <v>8.7432620000000003E-2</v>
      </c>
      <c r="O12" s="3">
        <v>1.68516E-3</v>
      </c>
      <c r="P12" s="5">
        <v>0.43097560000000001</v>
      </c>
      <c r="Q12" s="3">
        <v>0.13909569999999999</v>
      </c>
      <c r="R12" s="3">
        <v>0</v>
      </c>
      <c r="S12" s="41">
        <v>8.7436840000000002E-2</v>
      </c>
      <c r="T12" s="58">
        <v>1.174759E-3</v>
      </c>
      <c r="U12" s="3">
        <v>8.989685E-5</v>
      </c>
      <c r="V12" s="5">
        <v>1.711122</v>
      </c>
      <c r="W12" s="3">
        <v>1.569987</v>
      </c>
      <c r="X12" s="3">
        <v>0</v>
      </c>
      <c r="Y12" s="41">
        <v>1.1747420000000001E-3</v>
      </c>
      <c r="Z12" s="58">
        <v>173861.5</v>
      </c>
      <c r="AA12" s="3">
        <v>1302.3030000000001</v>
      </c>
      <c r="AB12" s="3">
        <v>0.1674918</v>
      </c>
      <c r="AC12" s="3">
        <v>5.3974500000000002E-2</v>
      </c>
      <c r="AD12" s="3">
        <v>0</v>
      </c>
      <c r="AE12" s="41">
        <v>3477230</v>
      </c>
    </row>
    <row r="13" spans="1:31" x14ac:dyDescent="0.2">
      <c r="A13" t="s">
        <v>436</v>
      </c>
      <c r="B13" s="58">
        <v>5.007694E-4</v>
      </c>
      <c r="C13" s="3">
        <v>6.3454629999999996E-5</v>
      </c>
      <c r="D13" s="6">
        <v>2.8334169999999999</v>
      </c>
      <c r="E13" s="3">
        <v>2.4099469999999998</v>
      </c>
      <c r="F13" s="3">
        <v>0</v>
      </c>
      <c r="G13" s="41">
        <v>5.0063259999999997E-4</v>
      </c>
      <c r="H13" s="3">
        <v>6.7205919999999999</v>
      </c>
      <c r="I13" s="3">
        <v>5.5781860000000003E-2</v>
      </c>
      <c r="J13" s="5">
        <v>0.18559680000000001</v>
      </c>
      <c r="K13" s="3">
        <v>5.7962699999999999E-2</v>
      </c>
      <c r="L13" s="3">
        <v>0</v>
      </c>
      <c r="M13" s="3">
        <v>6.7203660000000003</v>
      </c>
      <c r="N13" s="58">
        <v>8.1243860000000001E-2</v>
      </c>
      <c r="O13" s="3">
        <v>2.9669560000000002E-3</v>
      </c>
      <c r="P13" s="5">
        <v>0.81659269999999995</v>
      </c>
      <c r="Q13" s="3">
        <v>0.1438673</v>
      </c>
      <c r="R13" s="3">
        <v>0</v>
      </c>
      <c r="S13" s="41">
        <v>8.1253560000000002E-2</v>
      </c>
      <c r="T13" s="58">
        <v>1.0770350000000001E-3</v>
      </c>
      <c r="U13" s="3">
        <v>6.8567609999999998E-5</v>
      </c>
      <c r="V13" s="5">
        <v>1.4235549999999999</v>
      </c>
      <c r="W13" s="3">
        <v>1.643564</v>
      </c>
      <c r="X13" s="3">
        <v>0</v>
      </c>
      <c r="Y13" s="41">
        <v>1.076998E-3</v>
      </c>
      <c r="Z13" s="58">
        <v>173024.3</v>
      </c>
      <c r="AA13" s="3">
        <v>953.8546</v>
      </c>
      <c r="AB13" s="3">
        <v>0.1232708</v>
      </c>
      <c r="AC13" s="3">
        <v>5.4103970000000001E-2</v>
      </c>
      <c r="AD13" s="3">
        <v>0</v>
      </c>
      <c r="AE13" s="41">
        <v>3460486</v>
      </c>
    </row>
    <row r="14" spans="1:31" x14ac:dyDescent="0.2">
      <c r="A14" t="s">
        <v>337</v>
      </c>
      <c r="B14" s="58">
        <v>1.1373030000000001E-3</v>
      </c>
      <c r="C14" s="3">
        <v>5.488722E-5</v>
      </c>
      <c r="D14" s="6">
        <v>1.0791459999999999</v>
      </c>
      <c r="E14" s="3">
        <v>1.5569919999999999</v>
      </c>
      <c r="F14" s="3">
        <v>0</v>
      </c>
      <c r="G14" s="41">
        <v>1.1374530000000001E-3</v>
      </c>
      <c r="H14" s="3">
        <v>7.8559229999999998</v>
      </c>
      <c r="I14" s="3">
        <v>7.4237780000000003E-2</v>
      </c>
      <c r="J14" s="5">
        <v>0.21130650000000001</v>
      </c>
      <c r="K14" s="3">
        <v>5.5910809999999998E-2</v>
      </c>
      <c r="L14" s="3">
        <v>0</v>
      </c>
      <c r="M14" s="3">
        <v>7.8549939999999996</v>
      </c>
      <c r="N14" s="58">
        <v>9.0196120000000005E-2</v>
      </c>
      <c r="O14" s="3">
        <v>4.9882559999999999E-3</v>
      </c>
      <c r="P14" s="5">
        <v>1.2366470000000001</v>
      </c>
      <c r="Q14" s="3">
        <v>0.13400919999999999</v>
      </c>
      <c r="R14" s="3">
        <v>0</v>
      </c>
      <c r="S14" s="41">
        <v>9.0131080000000002E-2</v>
      </c>
      <c r="T14" s="58">
        <v>1.218575E-3</v>
      </c>
      <c r="U14" s="3">
        <v>7.8592690000000003E-5</v>
      </c>
      <c r="V14" s="5">
        <v>1.442164</v>
      </c>
      <c r="W14" s="3">
        <v>1.504418</v>
      </c>
      <c r="X14" s="3">
        <v>0</v>
      </c>
      <c r="Y14" s="41">
        <v>1.218441E-3</v>
      </c>
      <c r="Z14" s="58">
        <v>182564.4</v>
      </c>
      <c r="AA14" s="3">
        <v>2590.5810000000001</v>
      </c>
      <c r="AB14" s="3">
        <v>0.3172971</v>
      </c>
      <c r="AC14" s="3">
        <v>5.268188E-2</v>
      </c>
      <c r="AD14" s="3">
        <v>0</v>
      </c>
      <c r="AE14" s="41">
        <v>3651288</v>
      </c>
    </row>
    <row r="15" spans="1:31" x14ac:dyDescent="0.2">
      <c r="A15" t="s">
        <v>338</v>
      </c>
      <c r="B15" s="58">
        <v>1.2894709999999999E-3</v>
      </c>
      <c r="C15" s="3">
        <v>7.9206660000000006E-5</v>
      </c>
      <c r="D15" s="6">
        <v>1.373521</v>
      </c>
      <c r="E15" s="3">
        <v>1.5005219999999999</v>
      </c>
      <c r="F15" s="3">
        <v>0</v>
      </c>
      <c r="G15" s="41">
        <v>1.289592E-3</v>
      </c>
      <c r="H15" s="3">
        <v>7.8021760000000002</v>
      </c>
      <c r="I15" s="3">
        <v>2.6554290000000001E-2</v>
      </c>
      <c r="J15" s="5">
        <v>7.6103390000000007E-2</v>
      </c>
      <c r="K15" s="3">
        <v>5.738116E-2</v>
      </c>
      <c r="L15" s="3">
        <v>0</v>
      </c>
      <c r="M15" s="3">
        <v>7.8021339999999997</v>
      </c>
      <c r="N15" s="58">
        <v>0.1190626</v>
      </c>
      <c r="O15" s="3">
        <v>7.1411900000000004E-3</v>
      </c>
      <c r="P15" s="5">
        <v>1.3411580000000001</v>
      </c>
      <c r="Q15" s="3">
        <v>0.1226013</v>
      </c>
      <c r="R15" s="3">
        <v>0</v>
      </c>
      <c r="S15" s="41">
        <v>0.1189732</v>
      </c>
      <c r="T15" s="58">
        <v>1.2205530000000001E-3</v>
      </c>
      <c r="U15" s="3">
        <v>9.2428580000000003E-5</v>
      </c>
      <c r="V15" s="5">
        <v>1.6933020000000001</v>
      </c>
      <c r="W15" s="3">
        <v>1.5423579999999999</v>
      </c>
      <c r="X15" s="3">
        <v>0</v>
      </c>
      <c r="Y15" s="41">
        <v>1.220495E-3</v>
      </c>
      <c r="Z15" s="58">
        <v>173401</v>
      </c>
      <c r="AA15" s="3">
        <v>2344.7139999999999</v>
      </c>
      <c r="AB15" s="3">
        <v>0.3023593</v>
      </c>
      <c r="AC15" s="3">
        <v>5.4045620000000003E-2</v>
      </c>
      <c r="AD15" s="3">
        <v>0</v>
      </c>
      <c r="AE15" s="41">
        <v>3468021</v>
      </c>
    </row>
    <row r="16" spans="1:31" x14ac:dyDescent="0.2">
      <c r="A16" t="s">
        <v>343</v>
      </c>
      <c r="B16" s="58">
        <v>2.0963259999999999E-3</v>
      </c>
      <c r="C16" s="3">
        <v>1.067559E-4</v>
      </c>
      <c r="D16" s="6">
        <v>1.1387229999999999</v>
      </c>
      <c r="E16" s="3">
        <v>1.331704</v>
      </c>
      <c r="F16" s="3">
        <v>0</v>
      </c>
      <c r="G16" s="41">
        <v>2.096395E-3</v>
      </c>
      <c r="H16" s="3">
        <v>6.5632010000000003</v>
      </c>
      <c r="I16" s="3">
        <v>5.2465739999999997E-2</v>
      </c>
      <c r="J16" s="5">
        <v>0.17874960000000001</v>
      </c>
      <c r="K16" s="3">
        <v>6.5546450000000006E-2</v>
      </c>
      <c r="L16" s="3">
        <v>0</v>
      </c>
      <c r="M16" s="3">
        <v>6.5632260000000002</v>
      </c>
      <c r="N16" s="58">
        <v>7.8679250000000006E-2</v>
      </c>
      <c r="O16" s="3">
        <v>4.3428219999999997E-3</v>
      </c>
      <c r="P16" s="5">
        <v>1.234232</v>
      </c>
      <c r="Q16" s="3">
        <v>0.16479170000000001</v>
      </c>
      <c r="R16" s="3">
        <v>0</v>
      </c>
      <c r="S16" s="41">
        <v>7.8689140000000005E-2</v>
      </c>
      <c r="T16" s="58">
        <v>1.0701319999999999E-3</v>
      </c>
      <c r="U16" s="3">
        <v>7.5670359999999997E-5</v>
      </c>
      <c r="V16" s="5">
        <v>1.581151</v>
      </c>
      <c r="W16" s="3">
        <v>1.8632169999999999</v>
      </c>
      <c r="X16" s="3">
        <v>0</v>
      </c>
      <c r="Y16" s="41">
        <v>1.0698210000000001E-3</v>
      </c>
      <c r="Z16" s="58">
        <v>135535.20000000001</v>
      </c>
      <c r="AA16" s="3">
        <v>1328.366</v>
      </c>
      <c r="AB16" s="3">
        <v>0.2191545</v>
      </c>
      <c r="AC16" s="3">
        <v>6.1082520000000001E-2</v>
      </c>
      <c r="AD16" s="3">
        <v>0</v>
      </c>
      <c r="AE16" s="41">
        <v>2710705</v>
      </c>
    </row>
    <row r="17" spans="1:31" x14ac:dyDescent="0.2">
      <c r="A17" t="s">
        <v>439</v>
      </c>
      <c r="B17" s="58">
        <v>1.708184E-3</v>
      </c>
      <c r="C17" s="3">
        <v>8.4613470000000004E-5</v>
      </c>
      <c r="D17" s="6">
        <v>1.107618</v>
      </c>
      <c r="E17" s="3">
        <v>1.2260819999999999</v>
      </c>
      <c r="F17" s="3">
        <v>0</v>
      </c>
      <c r="G17" s="41">
        <v>1.7082E-3</v>
      </c>
      <c r="H17" s="3">
        <v>9.7518150000000006</v>
      </c>
      <c r="I17" s="3">
        <v>0.10739659999999999</v>
      </c>
      <c r="J17" s="5">
        <v>0.2462577</v>
      </c>
      <c r="K17" s="3">
        <v>5.3361470000000001E-2</v>
      </c>
      <c r="L17" s="3">
        <v>0</v>
      </c>
      <c r="M17" s="3">
        <v>9.7514430000000001</v>
      </c>
      <c r="N17" s="58">
        <v>0.1245243</v>
      </c>
      <c r="O17" s="3">
        <v>7.8816049999999999E-3</v>
      </c>
      <c r="P17" s="5">
        <v>1.4152899999999999</v>
      </c>
      <c r="Q17" s="3">
        <v>0.11319700000000001</v>
      </c>
      <c r="R17" s="3">
        <v>0</v>
      </c>
      <c r="S17" s="41">
        <v>0.12451479999999999</v>
      </c>
      <c r="T17" s="58">
        <v>1.0971729999999999E-3</v>
      </c>
      <c r="U17" s="3">
        <v>6.6697220000000004E-5</v>
      </c>
      <c r="V17" s="5">
        <v>1.359308</v>
      </c>
      <c r="W17" s="3">
        <v>1.5294209999999999</v>
      </c>
      <c r="X17" s="3">
        <v>0</v>
      </c>
      <c r="Y17" s="41">
        <v>1.09712E-3</v>
      </c>
      <c r="Z17" s="58">
        <v>196153.5</v>
      </c>
      <c r="AA17" s="3">
        <v>1036.6410000000001</v>
      </c>
      <c r="AB17" s="3">
        <v>0.11817279999999999</v>
      </c>
      <c r="AC17" s="3">
        <v>5.0838639999999997E-2</v>
      </c>
      <c r="AD17" s="3">
        <v>0</v>
      </c>
      <c r="AE17" s="41">
        <v>3923071</v>
      </c>
    </row>
    <row r="18" spans="1:31" x14ac:dyDescent="0.2">
      <c r="A18" t="s">
        <v>353</v>
      </c>
      <c r="B18" s="20">
        <v>3.0915740000000001E-3</v>
      </c>
      <c r="C18">
        <v>1.281457E-4</v>
      </c>
      <c r="D18" s="6">
        <v>0.92684979999999995</v>
      </c>
      <c r="E18" s="3">
        <v>0.99885230000000003</v>
      </c>
      <c r="F18" s="3">
        <v>0</v>
      </c>
      <c r="G18" s="41">
        <v>3.0911659999999998E-3</v>
      </c>
      <c r="H18" s="3">
        <v>7.9972490000000001</v>
      </c>
      <c r="I18" s="3">
        <v>0.1275086</v>
      </c>
      <c r="J18" s="5">
        <v>0.3565199</v>
      </c>
      <c r="K18" s="3">
        <v>5.899186E-2</v>
      </c>
      <c r="L18" s="3">
        <v>0</v>
      </c>
      <c r="M18" s="3">
        <v>7.9963810000000004</v>
      </c>
      <c r="N18" s="58">
        <v>0.10750410000000001</v>
      </c>
      <c r="O18" s="3">
        <v>4.449967E-3</v>
      </c>
      <c r="P18" s="5">
        <v>0.92558600000000002</v>
      </c>
      <c r="Q18" s="3">
        <v>0.13154489999999999</v>
      </c>
      <c r="R18" s="3">
        <v>0</v>
      </c>
      <c r="S18" s="41">
        <v>0.1075098</v>
      </c>
      <c r="T18" s="58">
        <v>1.1774489999999999E-3</v>
      </c>
      <c r="U18" s="3">
        <v>9.8745550000000002E-5</v>
      </c>
      <c r="V18" s="5">
        <v>1.8752549999999999</v>
      </c>
      <c r="W18" s="3">
        <v>1.6168830000000001</v>
      </c>
      <c r="X18" s="3">
        <v>0</v>
      </c>
      <c r="Y18" s="41">
        <v>1.177408E-3</v>
      </c>
      <c r="Z18" s="58">
        <v>163551.6</v>
      </c>
      <c r="AA18" s="3">
        <v>1318.232</v>
      </c>
      <c r="AB18" s="3">
        <v>0.1802279</v>
      </c>
      <c r="AC18" s="3">
        <v>5.5637760000000001E-2</v>
      </c>
      <c r="AD18" s="3">
        <v>0</v>
      </c>
      <c r="AE18" s="41">
        <v>3271031</v>
      </c>
    </row>
    <row r="19" spans="1:31" x14ac:dyDescent="0.2">
      <c r="A19" t="s">
        <v>437</v>
      </c>
      <c r="B19" s="58">
        <v>2.0692919999999999E-3</v>
      </c>
      <c r="C19" s="3">
        <v>8.3867699999999997E-5</v>
      </c>
      <c r="D19" s="6">
        <v>0.90627080000000004</v>
      </c>
      <c r="E19" s="3">
        <v>1.219274</v>
      </c>
      <c r="F19" s="3">
        <v>0</v>
      </c>
      <c r="G19" s="41">
        <v>2.0690610000000001E-3</v>
      </c>
      <c r="H19" s="3">
        <v>6.4151730000000002</v>
      </c>
      <c r="I19" s="3">
        <v>8.4752140000000004E-2</v>
      </c>
      <c r="J19" s="5">
        <v>0.29541139999999999</v>
      </c>
      <c r="K19" s="3">
        <v>5.9742049999999998E-2</v>
      </c>
      <c r="L19" s="3">
        <v>0</v>
      </c>
      <c r="M19" s="3">
        <v>6.4147160000000003</v>
      </c>
      <c r="N19" s="58">
        <v>9.2310180000000006E-2</v>
      </c>
      <c r="O19" s="3">
        <v>5.0755280000000002E-3</v>
      </c>
      <c r="P19" s="5">
        <v>1.2294659999999999</v>
      </c>
      <c r="Q19" s="3">
        <v>0.1400334</v>
      </c>
      <c r="R19" s="3">
        <v>0</v>
      </c>
      <c r="S19" s="41">
        <v>9.2324820000000002E-2</v>
      </c>
      <c r="T19" s="58">
        <v>1.0555880000000001E-3</v>
      </c>
      <c r="U19" s="3">
        <v>8.0609650000000005E-5</v>
      </c>
      <c r="V19" s="5">
        <v>1.7075659999999999</v>
      </c>
      <c r="W19" s="3">
        <v>1.706073</v>
      </c>
      <c r="X19" s="3">
        <v>0</v>
      </c>
      <c r="Y19" s="41">
        <v>1.055687E-3</v>
      </c>
      <c r="Z19" s="58">
        <v>163815.5</v>
      </c>
      <c r="AA19" s="3">
        <v>1160.8789999999999</v>
      </c>
      <c r="AB19" s="3">
        <v>0.15845899999999999</v>
      </c>
      <c r="AC19" s="3">
        <v>5.5593219999999999E-2</v>
      </c>
      <c r="AD19" s="3">
        <v>0</v>
      </c>
      <c r="AE19" s="41">
        <v>3276310</v>
      </c>
    </row>
    <row r="20" spans="1:31" x14ac:dyDescent="0.2">
      <c r="A20" t="s">
        <v>341</v>
      </c>
      <c r="B20" s="58">
        <v>8.0009579999999996E-4</v>
      </c>
      <c r="C20" s="3">
        <v>5.0451349999999999E-5</v>
      </c>
      <c r="D20" s="6">
        <v>1.4099889999999999</v>
      </c>
      <c r="E20" s="3">
        <v>1.877211</v>
      </c>
      <c r="F20" s="3">
        <v>0</v>
      </c>
      <c r="G20" s="41">
        <v>8.001207E-4</v>
      </c>
      <c r="H20" s="3">
        <v>7.0673950000000003</v>
      </c>
      <c r="I20" s="3">
        <v>5.1799850000000001E-2</v>
      </c>
      <c r="J20" s="5">
        <v>0.1638906</v>
      </c>
      <c r="K20" s="3">
        <v>5.689495E-2</v>
      </c>
      <c r="L20" s="3">
        <v>0</v>
      </c>
      <c r="M20" s="3">
        <v>7.0672100000000002</v>
      </c>
      <c r="N20" s="58">
        <v>8.3276169999999997E-2</v>
      </c>
      <c r="O20" s="3">
        <v>4.9439699999999998E-3</v>
      </c>
      <c r="P20" s="5">
        <v>1.3275170000000001</v>
      </c>
      <c r="Q20" s="3">
        <v>0.14017679999999999</v>
      </c>
      <c r="R20" s="3">
        <v>0</v>
      </c>
      <c r="S20" s="41">
        <v>8.3264950000000004E-2</v>
      </c>
      <c r="T20" s="58">
        <v>1.12998E-3</v>
      </c>
      <c r="U20" s="3">
        <v>5.5903709999999999E-5</v>
      </c>
      <c r="V20" s="5">
        <v>1.1062540000000001</v>
      </c>
      <c r="W20" s="3">
        <v>1.579842</v>
      </c>
      <c r="X20" s="3">
        <v>0</v>
      </c>
      <c r="Y20" s="41">
        <v>1.130055E-3</v>
      </c>
      <c r="Z20" s="58">
        <v>178480.8</v>
      </c>
      <c r="AA20" s="3">
        <v>1122.297</v>
      </c>
      <c r="AB20" s="3">
        <v>0.14060520000000001</v>
      </c>
      <c r="AC20" s="3">
        <v>5.3276589999999999E-2</v>
      </c>
      <c r="AD20" s="3">
        <v>0</v>
      </c>
      <c r="AE20" s="41">
        <v>3569615</v>
      </c>
    </row>
    <row r="21" spans="1:31" x14ac:dyDescent="0.2">
      <c r="A21" t="s">
        <v>435</v>
      </c>
      <c r="B21" s="58">
        <v>7.9231919999999995E-4</v>
      </c>
      <c r="C21" s="3">
        <v>6.1778689999999998E-5</v>
      </c>
      <c r="D21" s="6">
        <v>1.743506</v>
      </c>
      <c r="E21" s="3">
        <v>1.9350639999999999</v>
      </c>
      <c r="F21" s="3">
        <v>0</v>
      </c>
      <c r="G21" s="41">
        <v>7.9237610000000005E-4</v>
      </c>
      <c r="H21" s="3">
        <v>6.8392379999999999</v>
      </c>
      <c r="I21" s="3">
        <v>2.170178E-2</v>
      </c>
      <c r="J21" s="5">
        <v>7.0953329999999995E-2</v>
      </c>
      <c r="K21" s="3">
        <v>5.8474320000000003E-2</v>
      </c>
      <c r="L21" s="3">
        <v>0</v>
      </c>
      <c r="M21" s="3">
        <v>6.8391780000000004</v>
      </c>
      <c r="N21" s="58">
        <v>7.3725970000000002E-2</v>
      </c>
      <c r="O21" s="3">
        <v>1.4804009999999999E-3</v>
      </c>
      <c r="P21" s="5">
        <v>0.4489976</v>
      </c>
      <c r="Q21" s="3">
        <v>0.15154500000000001</v>
      </c>
      <c r="R21" s="3">
        <v>0</v>
      </c>
      <c r="S21" s="41">
        <v>7.3723269999999994E-2</v>
      </c>
      <c r="T21" s="58">
        <v>1.126878E-3</v>
      </c>
      <c r="U21" s="3">
        <v>7.1196250000000005E-5</v>
      </c>
      <c r="V21" s="5">
        <v>1.41275</v>
      </c>
      <c r="W21" s="3">
        <v>1.6228689999999999</v>
      </c>
      <c r="X21" s="3">
        <v>0</v>
      </c>
      <c r="Y21" s="41">
        <v>1.1269439999999999E-3</v>
      </c>
      <c r="Z21" s="58">
        <v>169608.5</v>
      </c>
      <c r="AA21" s="3">
        <v>877.26700000000005</v>
      </c>
      <c r="AB21" s="3">
        <v>0.1156563</v>
      </c>
      <c r="AC21" s="3">
        <v>5.4642169999999997E-2</v>
      </c>
      <c r="AD21" s="3">
        <v>0</v>
      </c>
      <c r="AE21" s="41">
        <v>3392171</v>
      </c>
    </row>
    <row r="22" spans="1:31" x14ac:dyDescent="0.2">
      <c r="A22" t="s">
        <v>335</v>
      </c>
      <c r="B22" s="58">
        <v>1.0083150000000001E-3</v>
      </c>
      <c r="C22" s="3">
        <v>1.029562E-4</v>
      </c>
      <c r="D22" s="6">
        <v>2.2831860000000002</v>
      </c>
      <c r="E22" s="3">
        <v>1.704024</v>
      </c>
      <c r="F22" s="3">
        <v>0</v>
      </c>
      <c r="G22" s="41">
        <v>1.008314E-3</v>
      </c>
      <c r="H22" s="3">
        <v>9.6926360000000003</v>
      </c>
      <c r="I22" s="3">
        <v>0.1023454</v>
      </c>
      <c r="J22" s="5">
        <v>0.2361084</v>
      </c>
      <c r="K22" s="3">
        <v>5.6988909999999997E-2</v>
      </c>
      <c r="L22" s="3">
        <v>0</v>
      </c>
      <c r="M22" s="3">
        <v>9.6923499999999994</v>
      </c>
      <c r="N22" s="58">
        <v>9.4009090000000003E-2</v>
      </c>
      <c r="O22" s="3">
        <v>3.2455800000000001E-3</v>
      </c>
      <c r="P22" s="5">
        <v>0.77198250000000002</v>
      </c>
      <c r="Q22" s="3">
        <v>0.1356676</v>
      </c>
      <c r="R22" s="3">
        <v>0</v>
      </c>
      <c r="S22" s="41">
        <v>9.4000719999999996E-2</v>
      </c>
      <c r="T22" s="58">
        <v>1.3734140000000001E-3</v>
      </c>
      <c r="U22" s="3">
        <v>7.8221080000000001E-5</v>
      </c>
      <c r="V22" s="5">
        <v>1.2735240000000001</v>
      </c>
      <c r="W22" s="3">
        <v>1.4603520000000001</v>
      </c>
      <c r="X22" s="3">
        <v>0</v>
      </c>
      <c r="Y22" s="41">
        <v>1.373387E-3</v>
      </c>
      <c r="Z22" s="58">
        <v>171916.4</v>
      </c>
      <c r="AA22" s="3">
        <v>739.64790000000005</v>
      </c>
      <c r="AB22" s="3">
        <v>9.6203899999999995E-2</v>
      </c>
      <c r="AC22" s="3">
        <v>5.4276770000000002E-2</v>
      </c>
      <c r="AD22" s="3">
        <v>0</v>
      </c>
      <c r="AE22" s="41">
        <v>3438328</v>
      </c>
    </row>
    <row r="23" spans="1:31" x14ac:dyDescent="0.2">
      <c r="A23" t="s">
        <v>438</v>
      </c>
      <c r="B23" s="58">
        <v>8.4223990000000003E-4</v>
      </c>
      <c r="C23" s="3">
        <v>1.021007E-4</v>
      </c>
      <c r="D23" s="6">
        <v>2.7106789999999998</v>
      </c>
      <c r="E23" s="3">
        <v>2.062249</v>
      </c>
      <c r="F23" s="3">
        <v>0</v>
      </c>
      <c r="G23" s="41">
        <v>8.4204829999999997E-4</v>
      </c>
      <c r="H23" s="3">
        <v>8.0506279999999997</v>
      </c>
      <c r="I23" s="3">
        <v>8.8145600000000005E-2</v>
      </c>
      <c r="J23" s="5">
        <v>0.24482509999999999</v>
      </c>
      <c r="K23" s="3">
        <v>6.3589889999999996E-2</v>
      </c>
      <c r="L23" s="3">
        <v>0</v>
      </c>
      <c r="M23" s="3">
        <v>8.0500399999999992</v>
      </c>
      <c r="N23" s="58">
        <v>9.1245670000000001E-2</v>
      </c>
      <c r="O23" s="3">
        <v>4.2091999999999997E-3</v>
      </c>
      <c r="P23" s="5">
        <v>1.031507</v>
      </c>
      <c r="Q23" s="3">
        <v>0.1519268</v>
      </c>
      <c r="R23" s="3">
        <v>0</v>
      </c>
      <c r="S23" s="41">
        <v>9.1250100000000001E-2</v>
      </c>
      <c r="T23" s="58">
        <v>1.193862E-3</v>
      </c>
      <c r="U23" s="3">
        <v>9.8562569999999995E-5</v>
      </c>
      <c r="V23" s="5">
        <v>1.8460479999999999</v>
      </c>
      <c r="W23" s="3">
        <v>1.732437</v>
      </c>
      <c r="X23" s="3">
        <v>0</v>
      </c>
      <c r="Y23" s="41">
        <v>1.1936E-3</v>
      </c>
      <c r="Z23" s="58">
        <v>140530.79999999999</v>
      </c>
      <c r="AA23" s="3">
        <v>1678.163</v>
      </c>
      <c r="AB23" s="3">
        <v>0.26702229999999999</v>
      </c>
      <c r="AC23" s="3">
        <v>5.9993289999999998E-2</v>
      </c>
      <c r="AD23" s="3">
        <v>0</v>
      </c>
      <c r="AE23" s="41">
        <v>2810616</v>
      </c>
    </row>
    <row r="24" spans="1:31" x14ac:dyDescent="0.2">
      <c r="A24" t="s">
        <v>355</v>
      </c>
      <c r="B24" s="58">
        <v>8.1059369999999999E-4</v>
      </c>
      <c r="C24" s="3">
        <v>6.4293000000000003E-5</v>
      </c>
      <c r="D24" s="6">
        <v>1.773558</v>
      </c>
      <c r="E24" s="3">
        <v>1.816012</v>
      </c>
      <c r="F24" s="3">
        <v>0</v>
      </c>
      <c r="G24" s="41">
        <v>8.1055479999999995E-4</v>
      </c>
      <c r="H24" s="3">
        <v>7.0890909999999998</v>
      </c>
      <c r="I24" s="3">
        <v>8.4328319999999998E-2</v>
      </c>
      <c r="J24" s="5">
        <v>0.26599159999999999</v>
      </c>
      <c r="K24" s="3">
        <v>5.5397170000000003E-2</v>
      </c>
      <c r="L24" s="3">
        <v>0</v>
      </c>
      <c r="M24" s="3">
        <v>7.0885129999999998</v>
      </c>
      <c r="N24" s="58">
        <v>7.3876010000000006E-2</v>
      </c>
      <c r="O24" s="3">
        <v>1.72481E-3</v>
      </c>
      <c r="P24" s="5">
        <v>0.5220629</v>
      </c>
      <c r="Q24" s="3">
        <v>0.14371519999999999</v>
      </c>
      <c r="R24" s="3">
        <v>0</v>
      </c>
      <c r="S24" s="41">
        <v>7.3881810000000006E-2</v>
      </c>
      <c r="T24" s="58">
        <v>1.222866E-3</v>
      </c>
      <c r="U24" s="3">
        <v>8.0076799999999999E-5</v>
      </c>
      <c r="V24" s="5">
        <v>1.464242</v>
      </c>
      <c r="W24" s="3">
        <v>1.4788809999999999</v>
      </c>
      <c r="X24" s="3">
        <v>0</v>
      </c>
      <c r="Y24" s="41">
        <v>1.222742E-3</v>
      </c>
      <c r="Z24" s="58">
        <v>188260.1</v>
      </c>
      <c r="AA24" s="3">
        <v>1478.473</v>
      </c>
      <c r="AB24" s="3">
        <v>0.1756064</v>
      </c>
      <c r="AC24" s="3">
        <v>5.1884960000000001E-2</v>
      </c>
      <c r="AD24" s="3">
        <v>0</v>
      </c>
      <c r="AE24" s="41">
        <v>3765202</v>
      </c>
    </row>
    <row r="25" spans="1:31" x14ac:dyDescent="0.2">
      <c r="A25" t="s">
        <v>368</v>
      </c>
      <c r="B25" s="58">
        <v>2.7038040000000002E-3</v>
      </c>
      <c r="C25" s="3">
        <v>1.1042489999999999E-4</v>
      </c>
      <c r="D25" s="6">
        <v>0.9132228</v>
      </c>
      <c r="E25" s="3">
        <v>0.98388719999999996</v>
      </c>
      <c r="F25" s="3">
        <v>0</v>
      </c>
      <c r="G25" s="41">
        <v>2.703479E-3</v>
      </c>
      <c r="H25" s="3">
        <v>11.44558</v>
      </c>
      <c r="I25" s="3">
        <v>0.1674168</v>
      </c>
      <c r="J25" s="5">
        <v>0.32707419999999998</v>
      </c>
      <c r="K25" s="3">
        <v>5.3470179999999999E-2</v>
      </c>
      <c r="L25" s="3">
        <v>0</v>
      </c>
      <c r="M25" s="3">
        <v>11.444419999999999</v>
      </c>
      <c r="N25" s="58">
        <v>0.1663123</v>
      </c>
      <c r="O25" s="3">
        <v>3.605877E-3</v>
      </c>
      <c r="P25" s="5">
        <v>0.48481000000000002</v>
      </c>
      <c r="Q25" s="3">
        <v>0.10211339999999999</v>
      </c>
      <c r="R25" s="3">
        <v>0</v>
      </c>
      <c r="S25" s="41">
        <v>0.1663309</v>
      </c>
      <c r="T25" s="58">
        <v>1.4307269999999999E-3</v>
      </c>
      <c r="U25" s="3">
        <v>8.6278679999999996E-5</v>
      </c>
      <c r="V25" s="5">
        <v>1.3484400000000001</v>
      </c>
      <c r="W25" s="3">
        <v>1.351667</v>
      </c>
      <c r="X25" s="3">
        <v>0</v>
      </c>
      <c r="Y25" s="41">
        <v>1.4305850000000001E-3</v>
      </c>
      <c r="Z25" s="58">
        <v>192663.1</v>
      </c>
      <c r="AA25" s="3">
        <v>2357.3710000000001</v>
      </c>
      <c r="AB25" s="3">
        <v>0.27359889999999998</v>
      </c>
      <c r="AC25" s="3">
        <v>5.1293390000000001E-2</v>
      </c>
      <c r="AD25" s="3">
        <v>0</v>
      </c>
      <c r="AE25" s="41">
        <v>3853262</v>
      </c>
    </row>
    <row r="27" spans="1:31" x14ac:dyDescent="0.2">
      <c r="C27" s="59"/>
    </row>
  </sheetData>
  <phoneticPr fontId="18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94"/>
  <sheetViews>
    <sheetView topLeftCell="B58" workbookViewId="0">
      <selection activeCell="S19" sqref="S19"/>
    </sheetView>
  </sheetViews>
  <sheetFormatPr baseColWidth="10" defaultColWidth="8.83203125" defaultRowHeight="15" x14ac:dyDescent="0.2"/>
  <sheetData>
    <row r="1" spans="1:16" x14ac:dyDescent="0.2">
      <c r="A1" t="s">
        <v>0</v>
      </c>
      <c r="N1" t="s">
        <v>262</v>
      </c>
    </row>
    <row r="2" spans="1:16" x14ac:dyDescent="0.2">
      <c r="N2" t="s">
        <v>138</v>
      </c>
    </row>
    <row r="3" spans="1:16" x14ac:dyDescent="0.2">
      <c r="A3" t="s">
        <v>1</v>
      </c>
      <c r="B3" t="s">
        <v>259</v>
      </c>
      <c r="N3" t="s">
        <v>139</v>
      </c>
    </row>
    <row r="4" spans="1:16" x14ac:dyDescent="0.2">
      <c r="A4" t="s">
        <v>2</v>
      </c>
      <c r="N4" t="s">
        <v>263</v>
      </c>
    </row>
    <row r="5" spans="1:16" x14ac:dyDescent="0.2">
      <c r="A5" t="s">
        <v>3</v>
      </c>
    </row>
    <row r="6" spans="1:16" x14ac:dyDescent="0.2">
      <c r="A6" t="s">
        <v>4</v>
      </c>
      <c r="N6" t="s">
        <v>140</v>
      </c>
    </row>
    <row r="7" spans="1:16" x14ac:dyDescent="0.2">
      <c r="A7" t="s">
        <v>5</v>
      </c>
      <c r="C7" s="1">
        <v>44838</v>
      </c>
      <c r="N7" t="s">
        <v>245</v>
      </c>
    </row>
    <row r="8" spans="1:16" x14ac:dyDescent="0.2">
      <c r="A8" t="s">
        <v>6</v>
      </c>
      <c r="C8" s="2">
        <v>0.4458333333333333</v>
      </c>
      <c r="N8" t="s">
        <v>246</v>
      </c>
    </row>
    <row r="9" spans="1:16" x14ac:dyDescent="0.2">
      <c r="A9" t="s">
        <v>7</v>
      </c>
      <c r="B9" t="s">
        <v>8</v>
      </c>
      <c r="N9" t="s">
        <v>143</v>
      </c>
    </row>
    <row r="10" spans="1:16" x14ac:dyDescent="0.2">
      <c r="A10" t="s">
        <v>9</v>
      </c>
      <c r="B10">
        <v>20</v>
      </c>
    </row>
    <row r="11" spans="1:16" x14ac:dyDescent="0.2">
      <c r="N11" t="s">
        <v>144</v>
      </c>
    </row>
    <row r="12" spans="1:16" x14ac:dyDescent="0.2">
      <c r="A12" t="s">
        <v>10</v>
      </c>
    </row>
    <row r="13" spans="1:16" x14ac:dyDescent="0.2">
      <c r="N13" t="s">
        <v>145</v>
      </c>
      <c r="O13" t="s">
        <v>146</v>
      </c>
      <c r="P13" t="s">
        <v>247</v>
      </c>
    </row>
    <row r="14" spans="1:16" x14ac:dyDescent="0.2">
      <c r="A14" t="s">
        <v>259</v>
      </c>
      <c r="N14" t="s">
        <v>147</v>
      </c>
    </row>
    <row r="15" spans="1:16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N15" t="s">
        <v>148</v>
      </c>
    </row>
    <row r="16" spans="1:16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</row>
    <row r="17" spans="1:15" x14ac:dyDescent="0.2">
      <c r="A17" s="3">
        <v>191</v>
      </c>
      <c r="B17" s="3">
        <v>209644</v>
      </c>
      <c r="C17" s="3">
        <v>193.1</v>
      </c>
      <c r="D17" s="3">
        <v>29919800</v>
      </c>
      <c r="E17" s="3">
        <v>194.9</v>
      </c>
      <c r="F17" s="3">
        <v>212600</v>
      </c>
      <c r="G17" s="3">
        <v>197.4</v>
      </c>
      <c r="H17" s="3">
        <v>134314</v>
      </c>
      <c r="I17" s="3">
        <v>199.6</v>
      </c>
      <c r="J17" s="3">
        <v>1972.21</v>
      </c>
      <c r="N17" t="s">
        <v>150</v>
      </c>
    </row>
    <row r="18" spans="1:15" x14ac:dyDescent="0.2">
      <c r="A18" s="3">
        <v>201.7</v>
      </c>
      <c r="B18" s="3">
        <v>211612</v>
      </c>
      <c r="C18" s="3">
        <v>203.8</v>
      </c>
      <c r="D18" s="3">
        <v>29907000</v>
      </c>
      <c r="E18" s="3">
        <v>205.6</v>
      </c>
      <c r="F18" s="3">
        <v>212165</v>
      </c>
      <c r="G18" s="3">
        <v>207.7</v>
      </c>
      <c r="H18" s="3">
        <v>134050</v>
      </c>
      <c r="I18" s="3">
        <v>209.9</v>
      </c>
      <c r="J18" s="3">
        <v>2021.16</v>
      </c>
    </row>
    <row r="19" spans="1:15" x14ac:dyDescent="0.2">
      <c r="A19" s="3">
        <v>212</v>
      </c>
      <c r="B19" s="3">
        <v>212086</v>
      </c>
      <c r="C19" s="3">
        <v>214.1</v>
      </c>
      <c r="D19" s="3">
        <v>29909600</v>
      </c>
      <c r="E19" s="3">
        <v>215.9</v>
      </c>
      <c r="F19" s="3">
        <v>212287</v>
      </c>
      <c r="G19" s="3">
        <v>218</v>
      </c>
      <c r="H19" s="3">
        <v>134249</v>
      </c>
      <c r="I19" s="3">
        <v>220.2</v>
      </c>
      <c r="J19" s="3">
        <v>2008.93</v>
      </c>
      <c r="N19" t="s">
        <v>151</v>
      </c>
      <c r="O19" t="s">
        <v>152</v>
      </c>
    </row>
    <row r="20" spans="1:15" x14ac:dyDescent="0.2">
      <c r="A20" s="3">
        <v>222.3</v>
      </c>
      <c r="B20" s="3">
        <v>213213</v>
      </c>
      <c r="C20" s="3">
        <v>224.4</v>
      </c>
      <c r="D20" s="3">
        <v>29952900</v>
      </c>
      <c r="E20" s="3">
        <v>226.2</v>
      </c>
      <c r="F20" s="3">
        <v>213672</v>
      </c>
      <c r="G20" s="3">
        <v>228.3</v>
      </c>
      <c r="H20" s="3">
        <v>134310</v>
      </c>
      <c r="I20" s="3">
        <v>230.4</v>
      </c>
      <c r="J20" s="3">
        <v>2075.2199999999998</v>
      </c>
      <c r="N20" t="s">
        <v>153</v>
      </c>
    </row>
    <row r="21" spans="1:15" x14ac:dyDescent="0.2">
      <c r="A21" s="3">
        <v>232.6</v>
      </c>
      <c r="B21" s="3">
        <v>213584</v>
      </c>
      <c r="C21" s="3">
        <v>234.7</v>
      </c>
      <c r="D21" s="3">
        <v>30020500</v>
      </c>
      <c r="E21" s="3">
        <v>236.5</v>
      </c>
      <c r="F21" s="3">
        <v>213831</v>
      </c>
      <c r="G21" s="3">
        <v>238.6</v>
      </c>
      <c r="H21" s="3">
        <v>134744</v>
      </c>
      <c r="I21" s="3">
        <v>240.7</v>
      </c>
      <c r="J21" s="3">
        <v>2087.4499999999998</v>
      </c>
      <c r="N21" t="s">
        <v>154</v>
      </c>
    </row>
    <row r="22" spans="1:15" x14ac:dyDescent="0.2">
      <c r="A22" s="3">
        <v>253.8</v>
      </c>
      <c r="B22" s="3">
        <v>220138</v>
      </c>
      <c r="C22" s="3">
        <v>255.9</v>
      </c>
      <c r="D22" s="3">
        <v>29831800</v>
      </c>
      <c r="E22" s="3">
        <v>257.7</v>
      </c>
      <c r="F22" s="3">
        <v>214378</v>
      </c>
      <c r="G22" s="3">
        <v>260.2</v>
      </c>
      <c r="H22" s="3">
        <v>134205</v>
      </c>
      <c r="I22" s="3">
        <v>262.39999999999998</v>
      </c>
      <c r="J22" s="3">
        <v>2005.87</v>
      </c>
    </row>
    <row r="23" spans="1:15" x14ac:dyDescent="0.2">
      <c r="A23" s="3">
        <v>264.5</v>
      </c>
      <c r="B23" s="3">
        <v>214594</v>
      </c>
      <c r="C23" s="3">
        <v>266.60000000000002</v>
      </c>
      <c r="D23" s="3">
        <v>29870100</v>
      </c>
      <c r="E23" s="3">
        <v>268.39999999999998</v>
      </c>
      <c r="F23" s="3">
        <v>214270</v>
      </c>
      <c r="G23" s="3">
        <v>270.5</v>
      </c>
      <c r="H23" s="3">
        <v>133274</v>
      </c>
      <c r="I23" s="3">
        <v>272.7</v>
      </c>
      <c r="J23" s="3">
        <v>2003.83</v>
      </c>
    </row>
    <row r="24" spans="1:15" x14ac:dyDescent="0.2">
      <c r="A24" s="3">
        <v>274.8</v>
      </c>
      <c r="B24" s="3">
        <v>214224</v>
      </c>
      <c r="C24" s="3">
        <v>276.89999999999998</v>
      </c>
      <c r="D24" s="3">
        <v>29833100</v>
      </c>
      <c r="E24" s="3">
        <v>278.7</v>
      </c>
      <c r="F24" s="3">
        <v>216059</v>
      </c>
      <c r="G24" s="3">
        <v>280.8</v>
      </c>
      <c r="H24" s="3">
        <v>133715</v>
      </c>
      <c r="I24" s="3">
        <v>282.89999999999998</v>
      </c>
      <c r="J24" s="3">
        <v>2080.3200000000002</v>
      </c>
      <c r="N24" t="s">
        <v>155</v>
      </c>
    </row>
    <row r="25" spans="1:15" x14ac:dyDescent="0.2">
      <c r="A25" s="3">
        <v>285.10000000000002</v>
      </c>
      <c r="B25" s="3">
        <v>215875</v>
      </c>
      <c r="C25" s="3">
        <v>287.2</v>
      </c>
      <c r="D25" s="3">
        <v>29849700</v>
      </c>
      <c r="E25" s="3">
        <v>289</v>
      </c>
      <c r="F25" s="3">
        <v>214723</v>
      </c>
      <c r="G25" s="3">
        <v>291.10000000000002</v>
      </c>
      <c r="H25" s="3">
        <v>133327</v>
      </c>
      <c r="I25" s="3">
        <v>293.2</v>
      </c>
      <c r="J25" s="3">
        <v>2093.5700000000002</v>
      </c>
      <c r="N25" t="s">
        <v>156</v>
      </c>
    </row>
    <row r="26" spans="1:15" x14ac:dyDescent="0.2">
      <c r="A26" s="3">
        <v>295.39999999999998</v>
      </c>
      <c r="B26" s="3">
        <v>214461</v>
      </c>
      <c r="C26" s="3">
        <v>297.5</v>
      </c>
      <c r="D26" s="3">
        <v>29800000</v>
      </c>
      <c r="E26" s="3">
        <v>299.3</v>
      </c>
      <c r="F26" s="3">
        <v>214566</v>
      </c>
      <c r="G26" s="3">
        <v>301.39999999999998</v>
      </c>
      <c r="H26" s="3">
        <v>133004</v>
      </c>
      <c r="I26" s="3">
        <v>303.5</v>
      </c>
      <c r="J26" s="3">
        <v>2081.34</v>
      </c>
      <c r="N26" t="s">
        <v>157</v>
      </c>
    </row>
    <row r="27" spans="1:15" x14ac:dyDescent="0.2">
      <c r="A27" s="3">
        <v>316.60000000000002</v>
      </c>
      <c r="B27" s="3">
        <v>217505</v>
      </c>
      <c r="C27" s="3">
        <v>318.60000000000002</v>
      </c>
      <c r="D27" s="3">
        <v>29919800</v>
      </c>
      <c r="E27" s="3">
        <v>320.39999999999998</v>
      </c>
      <c r="F27" s="3">
        <v>213295</v>
      </c>
      <c r="G27" s="3">
        <v>323</v>
      </c>
      <c r="H27" s="3">
        <v>134159</v>
      </c>
      <c r="I27" s="3">
        <v>325.10000000000002</v>
      </c>
      <c r="J27" s="3">
        <v>2072.16</v>
      </c>
      <c r="N27" t="s">
        <v>248</v>
      </c>
    </row>
    <row r="28" spans="1:15" x14ac:dyDescent="0.2">
      <c r="A28" s="3">
        <v>327.3</v>
      </c>
      <c r="B28" s="3">
        <v>220810</v>
      </c>
      <c r="C28" s="3">
        <v>329.3</v>
      </c>
      <c r="D28" s="3">
        <v>30053600</v>
      </c>
      <c r="E28" s="3">
        <v>331.1</v>
      </c>
      <c r="F28" s="3">
        <v>212603</v>
      </c>
      <c r="G28" s="3">
        <v>333.3</v>
      </c>
      <c r="H28" s="3">
        <v>134131</v>
      </c>
      <c r="I28" s="3">
        <v>335.4</v>
      </c>
      <c r="J28" s="3">
        <v>1949.78</v>
      </c>
      <c r="N28" t="s">
        <v>158</v>
      </c>
    </row>
    <row r="29" spans="1:15" x14ac:dyDescent="0.2">
      <c r="A29" s="3">
        <v>337.6</v>
      </c>
      <c r="B29" s="3">
        <v>217596</v>
      </c>
      <c r="C29" s="3">
        <v>339.6</v>
      </c>
      <c r="D29" s="3">
        <v>29981000</v>
      </c>
      <c r="E29" s="3">
        <v>341.4</v>
      </c>
      <c r="F29" s="3">
        <v>212953</v>
      </c>
      <c r="G29" s="3">
        <v>343.6</v>
      </c>
      <c r="H29" s="3">
        <v>133689</v>
      </c>
      <c r="I29" s="3">
        <v>345.7</v>
      </c>
      <c r="J29" s="3">
        <v>1985.47</v>
      </c>
    </row>
    <row r="30" spans="1:15" x14ac:dyDescent="0.2">
      <c r="A30" s="3">
        <v>347.9</v>
      </c>
      <c r="B30" s="3">
        <v>218079</v>
      </c>
      <c r="C30" s="3">
        <v>349.9</v>
      </c>
      <c r="D30" s="3">
        <v>30076500</v>
      </c>
      <c r="E30" s="3">
        <v>351.7</v>
      </c>
      <c r="F30" s="3">
        <v>213560</v>
      </c>
      <c r="G30" s="3">
        <v>353.9</v>
      </c>
      <c r="H30" s="3">
        <v>133994</v>
      </c>
      <c r="I30" s="3">
        <v>356</v>
      </c>
      <c r="J30" s="3">
        <v>2024.22</v>
      </c>
      <c r="N30" t="s">
        <v>159</v>
      </c>
    </row>
    <row r="31" spans="1:15" x14ac:dyDescent="0.2">
      <c r="A31" s="3">
        <v>358.2</v>
      </c>
      <c r="B31" s="3">
        <v>218286</v>
      </c>
      <c r="C31" s="3">
        <v>360.2</v>
      </c>
      <c r="D31" s="3">
        <v>30062500</v>
      </c>
      <c r="E31" s="3">
        <v>362</v>
      </c>
      <c r="F31" s="3">
        <v>212707</v>
      </c>
      <c r="G31" s="3">
        <v>364.2</v>
      </c>
      <c r="H31" s="3">
        <v>133894</v>
      </c>
      <c r="I31" s="3">
        <v>366.3</v>
      </c>
      <c r="J31" s="3">
        <v>2064</v>
      </c>
      <c r="N31" t="s">
        <v>160</v>
      </c>
    </row>
    <row r="32" spans="1:15" x14ac:dyDescent="0.2">
      <c r="A32" s="3">
        <v>379.4</v>
      </c>
      <c r="B32" s="3">
        <v>218547</v>
      </c>
      <c r="C32" s="3">
        <v>381.5</v>
      </c>
      <c r="D32" s="3">
        <v>29982200</v>
      </c>
      <c r="E32" s="3">
        <v>383.3</v>
      </c>
      <c r="F32" s="3">
        <v>214244</v>
      </c>
      <c r="G32" s="3">
        <v>385.8</v>
      </c>
      <c r="H32" s="3">
        <v>132828</v>
      </c>
      <c r="I32" s="3">
        <v>387.9</v>
      </c>
      <c r="J32" s="3">
        <v>2023.2</v>
      </c>
      <c r="N32" t="s">
        <v>159</v>
      </c>
    </row>
    <row r="33" spans="1:19" x14ac:dyDescent="0.2">
      <c r="A33" s="3">
        <v>390.1</v>
      </c>
      <c r="B33" s="3">
        <v>217999</v>
      </c>
      <c r="C33" s="3">
        <v>392.2</v>
      </c>
      <c r="D33" s="3">
        <v>30031900</v>
      </c>
      <c r="E33" s="3">
        <v>394</v>
      </c>
      <c r="F33" s="3">
        <v>212323</v>
      </c>
      <c r="G33" s="3">
        <v>396.1</v>
      </c>
      <c r="H33" s="3">
        <v>133007</v>
      </c>
      <c r="I33" s="3">
        <v>398.2</v>
      </c>
      <c r="J33" s="3">
        <v>2077.2600000000002</v>
      </c>
    </row>
    <row r="34" spans="1:19" x14ac:dyDescent="0.2">
      <c r="A34" s="3">
        <v>400.4</v>
      </c>
      <c r="B34" s="3">
        <v>218597</v>
      </c>
      <c r="C34" s="3">
        <v>402.5</v>
      </c>
      <c r="D34" s="3">
        <v>30021700</v>
      </c>
      <c r="E34" s="3">
        <v>404.3</v>
      </c>
      <c r="F34" s="3">
        <v>213727</v>
      </c>
      <c r="G34" s="3">
        <v>406.4</v>
      </c>
      <c r="H34" s="3">
        <v>133478</v>
      </c>
      <c r="I34" s="3">
        <v>408.5</v>
      </c>
      <c r="J34" s="3">
        <v>2088.4699999999998</v>
      </c>
      <c r="N34" t="s">
        <v>161</v>
      </c>
      <c r="O34" t="s">
        <v>162</v>
      </c>
      <c r="P34" t="s">
        <v>163</v>
      </c>
      <c r="Q34" t="s">
        <v>164</v>
      </c>
      <c r="R34" t="s">
        <v>165</v>
      </c>
      <c r="S34" t="s">
        <v>166</v>
      </c>
    </row>
    <row r="35" spans="1:19" x14ac:dyDescent="0.2">
      <c r="A35" s="3">
        <v>410.7</v>
      </c>
      <c r="B35" s="3">
        <v>216594</v>
      </c>
      <c r="C35" s="3">
        <v>412.8</v>
      </c>
      <c r="D35" s="3">
        <v>29935100</v>
      </c>
      <c r="E35" s="3">
        <v>414.6</v>
      </c>
      <c r="F35" s="3">
        <v>212919</v>
      </c>
      <c r="G35" s="3">
        <v>416.7</v>
      </c>
      <c r="H35" s="3">
        <v>132921</v>
      </c>
      <c r="I35" s="3">
        <v>418.8</v>
      </c>
      <c r="J35" s="3">
        <v>2071.14</v>
      </c>
      <c r="N35" t="s">
        <v>167</v>
      </c>
      <c r="O35" s="3">
        <v>0.9958477</v>
      </c>
      <c r="P35" s="3">
        <v>140.63210000000001</v>
      </c>
      <c r="Q35" s="3">
        <v>0.63094059999999996</v>
      </c>
      <c r="R35" s="3">
        <v>9.5481130000000004E-3</v>
      </c>
      <c r="S35" s="3">
        <v>212911.2</v>
      </c>
    </row>
    <row r="36" spans="1:19" x14ac:dyDescent="0.2">
      <c r="A36" s="3">
        <v>421</v>
      </c>
      <c r="B36" s="3">
        <v>217196</v>
      </c>
      <c r="C36" s="3">
        <v>423.1</v>
      </c>
      <c r="D36" s="3">
        <v>30023000</v>
      </c>
      <c r="E36" s="3">
        <v>424.9</v>
      </c>
      <c r="F36" s="3">
        <v>212676</v>
      </c>
      <c r="G36" s="3">
        <v>427</v>
      </c>
      <c r="H36" s="3">
        <v>133047</v>
      </c>
      <c r="I36" s="3">
        <v>429.1</v>
      </c>
      <c r="J36" s="3">
        <v>2092.5500000000002</v>
      </c>
      <c r="N36" t="s">
        <v>168</v>
      </c>
      <c r="O36" s="3">
        <v>5.4940570000000001E-3</v>
      </c>
      <c r="P36" s="3">
        <v>0.33396769999999998</v>
      </c>
      <c r="Q36" s="3">
        <v>1.56526E-3</v>
      </c>
      <c r="R36" s="3">
        <v>1.962763E-4</v>
      </c>
      <c r="S36" s="3">
        <v>785.67290000000003</v>
      </c>
    </row>
    <row r="37" spans="1:19" x14ac:dyDescent="0.2">
      <c r="N37" t="s">
        <v>169</v>
      </c>
      <c r="O37" s="3">
        <v>0.24672620000000001</v>
      </c>
      <c r="P37" s="3">
        <v>0.10620250000000001</v>
      </c>
      <c r="Q37" s="3">
        <v>0.1109464</v>
      </c>
      <c r="R37" s="3">
        <v>0.91931700000000005</v>
      </c>
      <c r="S37" s="3">
        <v>0.16502829999999999</v>
      </c>
    </row>
    <row r="38" spans="1:19" x14ac:dyDescent="0.2">
      <c r="A38" t="s">
        <v>17</v>
      </c>
      <c r="N38" t="s">
        <v>170</v>
      </c>
      <c r="O38" s="3">
        <v>0.13820930000000001</v>
      </c>
      <c r="P38" s="3">
        <v>9.7971409999999995E-2</v>
      </c>
      <c r="Q38" s="3">
        <v>0.13027059999999999</v>
      </c>
      <c r="R38" s="3">
        <v>0.99947640000000004</v>
      </c>
      <c r="S38" s="3">
        <v>9.7627980000000003E-2</v>
      </c>
    </row>
    <row r="39" spans="1:19" x14ac:dyDescent="0.2">
      <c r="N39" t="s">
        <v>171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</row>
    <row r="40" spans="1:19" x14ac:dyDescent="0.2">
      <c r="A40" t="s">
        <v>18</v>
      </c>
      <c r="N40" t="s">
        <v>172</v>
      </c>
      <c r="O40" s="3">
        <v>0.99585159999999995</v>
      </c>
      <c r="P40" s="3">
        <v>140.63120000000001</v>
      </c>
      <c r="Q40" s="3">
        <v>0.63093650000000001</v>
      </c>
      <c r="R40" s="3">
        <v>9.5485599999999993E-3</v>
      </c>
      <c r="S40" s="3">
        <v>1064556</v>
      </c>
    </row>
    <row r="42" spans="1:19" x14ac:dyDescent="0.2">
      <c r="A42" t="s">
        <v>19</v>
      </c>
      <c r="B42" t="s">
        <v>259</v>
      </c>
      <c r="N42" t="s">
        <v>173</v>
      </c>
      <c r="O42" t="s">
        <v>162</v>
      </c>
      <c r="P42" t="s">
        <v>163</v>
      </c>
      <c r="Q42" t="s">
        <v>164</v>
      </c>
      <c r="R42" t="s">
        <v>165</v>
      </c>
      <c r="S42" t="s">
        <v>166</v>
      </c>
    </row>
    <row r="43" spans="1:19" x14ac:dyDescent="0.2">
      <c r="A43" t="s">
        <v>20</v>
      </c>
      <c r="D43">
        <v>1</v>
      </c>
      <c r="N43" t="s">
        <v>167</v>
      </c>
      <c r="O43" s="3">
        <v>1.0049520000000001</v>
      </c>
      <c r="P43" s="3">
        <v>138.90729999999999</v>
      </c>
      <c r="Q43" s="3">
        <v>0.62153789999999998</v>
      </c>
      <c r="R43" s="3">
        <v>9.5574609999999997E-3</v>
      </c>
      <c r="S43" s="3">
        <v>214799.4</v>
      </c>
    </row>
    <row r="44" spans="1:19" x14ac:dyDescent="0.2">
      <c r="A44" t="s">
        <v>21</v>
      </c>
      <c r="D44" t="s">
        <v>13</v>
      </c>
      <c r="N44" t="s">
        <v>168</v>
      </c>
      <c r="O44" s="3">
        <v>1.325456E-2</v>
      </c>
      <c r="P44" s="3">
        <v>0.50171390000000005</v>
      </c>
      <c r="Q44" s="3">
        <v>2.761019E-3</v>
      </c>
      <c r="R44" s="3">
        <v>1.9047230000000001E-4</v>
      </c>
      <c r="S44" s="3">
        <v>725.32429999999999</v>
      </c>
    </row>
    <row r="45" spans="1:19" x14ac:dyDescent="0.2">
      <c r="A45" t="s">
        <v>22</v>
      </c>
      <c r="C45">
        <v>-2</v>
      </c>
      <c r="N45" t="s">
        <v>169</v>
      </c>
      <c r="O45" s="3">
        <v>0.58984099999999995</v>
      </c>
      <c r="P45" s="3">
        <v>0.16152730000000001</v>
      </c>
      <c r="Q45" s="3">
        <v>0.1986629</v>
      </c>
      <c r="R45" s="3">
        <v>0.89125980000000005</v>
      </c>
      <c r="S45" s="3">
        <v>0.15101290000000001</v>
      </c>
    </row>
    <row r="46" spans="1:19" x14ac:dyDescent="0.2">
      <c r="A46" t="s">
        <v>20</v>
      </c>
      <c r="D46">
        <v>6</v>
      </c>
      <c r="N46" t="s">
        <v>170</v>
      </c>
      <c r="O46" s="3">
        <v>0.1372968</v>
      </c>
      <c r="P46" s="3">
        <v>9.7547880000000003E-2</v>
      </c>
      <c r="Q46" s="3">
        <v>0.13012899999999999</v>
      </c>
      <c r="R46" s="3">
        <v>0.99460409999999999</v>
      </c>
      <c r="S46" s="3">
        <v>9.7201739999999995E-2</v>
      </c>
    </row>
    <row r="47" spans="1:19" x14ac:dyDescent="0.2">
      <c r="A47" t="s">
        <v>21</v>
      </c>
      <c r="D47" t="s">
        <v>13</v>
      </c>
      <c r="N47" t="s">
        <v>171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</row>
    <row r="48" spans="1:19" x14ac:dyDescent="0.2">
      <c r="A48" t="s">
        <v>22</v>
      </c>
      <c r="C48">
        <v>-2</v>
      </c>
      <c r="N48" t="s">
        <v>172</v>
      </c>
      <c r="O48" s="3">
        <v>1.004931</v>
      </c>
      <c r="P48" s="3">
        <v>138.90600000000001</v>
      </c>
      <c r="Q48" s="3">
        <v>0.62153320000000001</v>
      </c>
      <c r="R48" s="3">
        <v>9.5576800000000007E-3</v>
      </c>
      <c r="S48" s="3">
        <v>1073997</v>
      </c>
    </row>
    <row r="49" spans="1:19" x14ac:dyDescent="0.2">
      <c r="A49" t="s">
        <v>20</v>
      </c>
      <c r="D49">
        <v>11</v>
      </c>
    </row>
    <row r="50" spans="1:19" x14ac:dyDescent="0.2">
      <c r="A50" t="s">
        <v>21</v>
      </c>
      <c r="D50" t="s">
        <v>13</v>
      </c>
      <c r="N50" t="s">
        <v>174</v>
      </c>
      <c r="O50" t="s">
        <v>162</v>
      </c>
      <c r="P50" t="s">
        <v>163</v>
      </c>
      <c r="Q50" t="s">
        <v>164</v>
      </c>
      <c r="R50" t="s">
        <v>165</v>
      </c>
      <c r="S50" t="s">
        <v>166</v>
      </c>
    </row>
    <row r="51" spans="1:19" x14ac:dyDescent="0.2">
      <c r="A51" t="s">
        <v>22</v>
      </c>
      <c r="C51">
        <v>-3</v>
      </c>
      <c r="N51" t="s">
        <v>167</v>
      </c>
      <c r="O51" s="3">
        <v>1.025506</v>
      </c>
      <c r="P51" s="3">
        <v>140.91759999999999</v>
      </c>
      <c r="Q51" s="3">
        <v>0.62891450000000004</v>
      </c>
      <c r="R51" s="3">
        <v>9.4782819999999993E-3</v>
      </c>
      <c r="S51" s="3">
        <v>213023.7</v>
      </c>
    </row>
    <row r="52" spans="1:19" x14ac:dyDescent="0.2">
      <c r="A52" t="s">
        <v>20</v>
      </c>
      <c r="D52">
        <v>16</v>
      </c>
      <c r="N52" t="s">
        <v>168</v>
      </c>
      <c r="O52" s="3">
        <v>7.7124469999999999E-3</v>
      </c>
      <c r="P52" s="3">
        <v>0.44891979999999998</v>
      </c>
      <c r="Q52" s="3">
        <v>1.3897619999999999E-3</v>
      </c>
      <c r="R52" s="3">
        <v>2.372508E-4</v>
      </c>
      <c r="S52" s="3">
        <v>401.03980000000001</v>
      </c>
    </row>
    <row r="53" spans="1:19" x14ac:dyDescent="0.2">
      <c r="A53" t="s">
        <v>21</v>
      </c>
      <c r="D53" t="s">
        <v>13</v>
      </c>
      <c r="N53" t="s">
        <v>169</v>
      </c>
      <c r="O53" s="3">
        <v>0.33633259999999998</v>
      </c>
      <c r="P53" s="3">
        <v>0.1424684</v>
      </c>
      <c r="Q53" s="3">
        <v>9.8824309999999999E-2</v>
      </c>
      <c r="R53" s="3">
        <v>1.1194200000000001</v>
      </c>
      <c r="S53" s="3">
        <v>8.4192740000000002E-2</v>
      </c>
    </row>
    <row r="54" spans="1:19" x14ac:dyDescent="0.2">
      <c r="A54" t="s">
        <v>22</v>
      </c>
      <c r="C54">
        <v>-3</v>
      </c>
      <c r="N54" t="s">
        <v>170</v>
      </c>
      <c r="O54" s="3">
        <v>0.13717770000000001</v>
      </c>
      <c r="P54" s="3">
        <v>9.794506E-2</v>
      </c>
      <c r="Q54" s="3">
        <v>0.13032820000000001</v>
      </c>
      <c r="R54" s="3">
        <v>1.0028680000000001</v>
      </c>
      <c r="S54" s="3">
        <v>9.7602419999999995E-2</v>
      </c>
    </row>
    <row r="55" spans="1:19" x14ac:dyDescent="0.2">
      <c r="N55" t="s">
        <v>171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</row>
    <row r="56" spans="1:19" x14ac:dyDescent="0.2">
      <c r="A56" t="s">
        <v>23</v>
      </c>
      <c r="N56" t="s">
        <v>172</v>
      </c>
      <c r="O56" s="3">
        <v>1.0254970000000001</v>
      </c>
      <c r="P56" s="3">
        <v>140.9171</v>
      </c>
      <c r="Q56" s="3">
        <v>0.6289129</v>
      </c>
      <c r="R56" s="3">
        <v>9.4784069999999995E-3</v>
      </c>
      <c r="S56" s="3">
        <v>1065118</v>
      </c>
    </row>
    <row r="58" spans="1:19" x14ac:dyDescent="0.2">
      <c r="A58" t="s">
        <v>19</v>
      </c>
      <c r="B58" t="s">
        <v>259</v>
      </c>
      <c r="N58" t="s">
        <v>175</v>
      </c>
      <c r="O58" t="s">
        <v>162</v>
      </c>
      <c r="P58" t="s">
        <v>163</v>
      </c>
      <c r="Q58" t="s">
        <v>164</v>
      </c>
      <c r="R58" t="s">
        <v>165</v>
      </c>
      <c r="S58" t="s">
        <v>166</v>
      </c>
    </row>
    <row r="59" spans="1:19" x14ac:dyDescent="0.2">
      <c r="A59" t="s">
        <v>24</v>
      </c>
      <c r="C59" t="s">
        <v>25</v>
      </c>
      <c r="N59" t="s">
        <v>167</v>
      </c>
      <c r="O59" s="3">
        <v>1.0216229999999999</v>
      </c>
      <c r="P59" s="3">
        <v>140.7235</v>
      </c>
      <c r="Q59" s="3">
        <v>0.62416199999999999</v>
      </c>
      <c r="R59" s="3">
        <v>9.713022E-3</v>
      </c>
      <c r="S59" s="3">
        <v>213177.9</v>
      </c>
    </row>
    <row r="60" spans="1:19" x14ac:dyDescent="0.2">
      <c r="A60" t="s">
        <v>26</v>
      </c>
      <c r="N60" t="s">
        <v>168</v>
      </c>
      <c r="O60" s="3">
        <v>3.4995249999999999E-3</v>
      </c>
      <c r="P60" s="3">
        <v>0.59316519999999995</v>
      </c>
      <c r="Q60" s="3">
        <v>2.4899100000000001E-3</v>
      </c>
      <c r="R60" s="3">
        <v>1.5588089999999999E-4</v>
      </c>
      <c r="S60" s="3">
        <v>788.88220000000001</v>
      </c>
    </row>
    <row r="61" spans="1:19" x14ac:dyDescent="0.2">
      <c r="A61" t="s">
        <v>27</v>
      </c>
      <c r="N61" t="s">
        <v>169</v>
      </c>
      <c r="O61" s="3">
        <v>0.1531911</v>
      </c>
      <c r="P61" s="3">
        <v>0.18850549999999999</v>
      </c>
      <c r="Q61" s="3">
        <v>0.1784027</v>
      </c>
      <c r="R61" s="3">
        <v>0.71771770000000001</v>
      </c>
      <c r="S61" s="3">
        <v>0.165495</v>
      </c>
    </row>
    <row r="62" spans="1:19" x14ac:dyDescent="0.2">
      <c r="A62" t="s">
        <v>28</v>
      </c>
      <c r="D62">
        <v>6260</v>
      </c>
      <c r="N62" t="s">
        <v>170</v>
      </c>
      <c r="O62" s="3">
        <v>0.13725580000000001</v>
      </c>
      <c r="P62" s="3">
        <v>9.7910410000000003E-2</v>
      </c>
      <c r="Q62" s="3">
        <v>0.13049910000000001</v>
      </c>
      <c r="R62" s="3">
        <v>0.99045870000000003</v>
      </c>
      <c r="S62" s="3">
        <v>9.7567420000000002E-2</v>
      </c>
    </row>
    <row r="63" spans="1:19" x14ac:dyDescent="0.2">
      <c r="A63" t="s">
        <v>29</v>
      </c>
      <c r="D63">
        <v>971</v>
      </c>
      <c r="N63" t="s">
        <v>171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</row>
    <row r="64" spans="1:19" x14ac:dyDescent="0.2">
      <c r="A64" t="s">
        <v>30</v>
      </c>
      <c r="D64">
        <v>0</v>
      </c>
      <c r="N64" t="s">
        <v>172</v>
      </c>
      <c r="O64" s="3">
        <v>1.0216190000000001</v>
      </c>
      <c r="P64" s="3">
        <v>140.72190000000001</v>
      </c>
      <c r="Q64" s="3">
        <v>0.62415549999999997</v>
      </c>
      <c r="R64" s="3">
        <v>9.7126629999999999E-3</v>
      </c>
      <c r="S64" s="3">
        <v>1065890</v>
      </c>
    </row>
    <row r="65" spans="1:19" x14ac:dyDescent="0.2">
      <c r="A65" t="s">
        <v>31</v>
      </c>
    </row>
    <row r="66" spans="1:19" x14ac:dyDescent="0.2">
      <c r="A66" t="s">
        <v>28</v>
      </c>
      <c r="D66">
        <v>5660</v>
      </c>
    </row>
    <row r="67" spans="1:19" x14ac:dyDescent="0.2">
      <c r="A67" t="s">
        <v>29</v>
      </c>
      <c r="D67">
        <v>971</v>
      </c>
      <c r="N67" t="s">
        <v>159</v>
      </c>
    </row>
    <row r="68" spans="1:19" x14ac:dyDescent="0.2">
      <c r="A68" t="s">
        <v>32</v>
      </c>
      <c r="N68" t="s">
        <v>177</v>
      </c>
    </row>
    <row r="69" spans="1:19" x14ac:dyDescent="0.2">
      <c r="A69" t="s">
        <v>28</v>
      </c>
      <c r="D69">
        <v>0</v>
      </c>
      <c r="N69" t="s">
        <v>159</v>
      </c>
    </row>
    <row r="70" spans="1:19" x14ac:dyDescent="0.2">
      <c r="A70" t="s">
        <v>29</v>
      </c>
      <c r="D70">
        <v>0</v>
      </c>
    </row>
    <row r="71" spans="1:19" x14ac:dyDescent="0.2">
      <c r="N71" t="s">
        <v>178</v>
      </c>
      <c r="O71" t="s">
        <v>162</v>
      </c>
      <c r="P71" t="s">
        <v>163</v>
      </c>
      <c r="Q71" t="s">
        <v>164</v>
      </c>
      <c r="R71" t="s">
        <v>165</v>
      </c>
      <c r="S71" t="s">
        <v>166</v>
      </c>
    </row>
    <row r="72" spans="1:19" x14ac:dyDescent="0.2">
      <c r="A72" t="s">
        <v>33</v>
      </c>
      <c r="N72" t="s">
        <v>167</v>
      </c>
      <c r="O72" s="3">
        <v>1.0119819999999999</v>
      </c>
      <c r="P72" s="3">
        <v>140.29519999999999</v>
      </c>
      <c r="Q72" s="3">
        <v>0.62638870000000002</v>
      </c>
      <c r="R72" s="3">
        <v>9.5742199999999996E-3</v>
      </c>
      <c r="S72" s="3">
        <v>213478</v>
      </c>
    </row>
    <row r="73" spans="1:19" x14ac:dyDescent="0.2">
      <c r="N73" t="s">
        <v>168</v>
      </c>
      <c r="O73" s="3">
        <v>1.457867E-2</v>
      </c>
      <c r="P73" s="3">
        <v>0.93807750000000001</v>
      </c>
      <c r="Q73" s="3">
        <v>4.2966259999999996E-3</v>
      </c>
      <c r="R73" s="3">
        <v>2.011448E-4</v>
      </c>
      <c r="S73" s="3">
        <v>1013.74</v>
      </c>
    </row>
    <row r="74" spans="1:19" x14ac:dyDescent="0.2">
      <c r="A74" t="s">
        <v>34</v>
      </c>
      <c r="C74" t="s">
        <v>8</v>
      </c>
      <c r="N74" t="s">
        <v>169</v>
      </c>
      <c r="O74" s="3">
        <v>0.3221292</v>
      </c>
      <c r="P74" s="3">
        <v>0.1495137</v>
      </c>
      <c r="Q74" s="3">
        <v>0.15337999999999999</v>
      </c>
      <c r="R74" s="3">
        <v>0.46977570000000002</v>
      </c>
      <c r="S74" s="3">
        <v>0.10618379999999999</v>
      </c>
    </row>
    <row r="75" spans="1:19" x14ac:dyDescent="0.2">
      <c r="A75" t="s">
        <v>35</v>
      </c>
      <c r="C75" s="1">
        <v>44838</v>
      </c>
      <c r="N75" t="s">
        <v>170</v>
      </c>
      <c r="O75" s="3">
        <v>6.8740280000000001E-2</v>
      </c>
      <c r="P75" s="3">
        <v>4.8921609999999997E-2</v>
      </c>
      <c r="Q75" s="3">
        <v>6.5152970000000004E-2</v>
      </c>
      <c r="R75" s="3">
        <v>0.49840889999999999</v>
      </c>
      <c r="S75" s="3">
        <v>4.8749710000000002E-2</v>
      </c>
    </row>
    <row r="76" spans="1:19" x14ac:dyDescent="0.2">
      <c r="A76" t="s">
        <v>36</v>
      </c>
      <c r="C76" s="2">
        <v>0.4458333333333333</v>
      </c>
      <c r="N76" t="s">
        <v>171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</row>
    <row r="77" spans="1:19" x14ac:dyDescent="0.2">
      <c r="N77" t="s">
        <v>172</v>
      </c>
      <c r="O77" s="3">
        <v>1.0119640000000001</v>
      </c>
      <c r="P77" s="3">
        <v>140.2912</v>
      </c>
      <c r="Q77" s="3">
        <v>0.62637339999999997</v>
      </c>
      <c r="R77" s="3">
        <v>9.5743210000000002E-3</v>
      </c>
      <c r="S77" s="3">
        <v>4269561</v>
      </c>
    </row>
    <row r="78" spans="1:19" x14ac:dyDescent="0.2">
      <c r="A78" t="s">
        <v>37</v>
      </c>
    </row>
    <row r="79" spans="1:19" x14ac:dyDescent="0.2">
      <c r="N79" t="s">
        <v>159</v>
      </c>
    </row>
    <row r="80" spans="1:19" x14ac:dyDescent="0.2">
      <c r="A80" t="s">
        <v>19</v>
      </c>
      <c r="C80" t="s">
        <v>259</v>
      </c>
      <c r="N80" t="s">
        <v>179</v>
      </c>
    </row>
    <row r="81" spans="1:19" x14ac:dyDescent="0.2">
      <c r="A81" t="s">
        <v>38</v>
      </c>
      <c r="C81">
        <v>20</v>
      </c>
      <c r="N81" t="s">
        <v>159</v>
      </c>
    </row>
    <row r="82" spans="1:19" x14ac:dyDescent="0.2">
      <c r="A82" t="s">
        <v>39</v>
      </c>
      <c r="B82">
        <v>431</v>
      </c>
    </row>
    <row r="83" spans="1:19" x14ac:dyDescent="0.2">
      <c r="A83" t="s">
        <v>40</v>
      </c>
      <c r="B83">
        <v>442</v>
      </c>
      <c r="N83" t="s">
        <v>180</v>
      </c>
      <c r="O83" t="s">
        <v>162</v>
      </c>
      <c r="P83" t="s">
        <v>163</v>
      </c>
      <c r="Q83" t="s">
        <v>164</v>
      </c>
      <c r="R83" t="s">
        <v>165</v>
      </c>
      <c r="S83" t="s">
        <v>166</v>
      </c>
    </row>
    <row r="84" spans="1:19" x14ac:dyDescent="0.2">
      <c r="A84" t="s">
        <v>41</v>
      </c>
      <c r="B84" t="s">
        <v>42</v>
      </c>
      <c r="N84" t="s">
        <v>167</v>
      </c>
      <c r="O84" s="3">
        <v>1.0119819999999999</v>
      </c>
      <c r="P84" s="3">
        <v>140.29519999999999</v>
      </c>
      <c r="Q84" s="3">
        <v>0.62638870000000002</v>
      </c>
      <c r="R84" s="3">
        <v>9.5742199999999996E-3</v>
      </c>
      <c r="S84" s="3">
        <v>213478</v>
      </c>
    </row>
    <row r="85" spans="1:19" x14ac:dyDescent="0.2">
      <c r="A85" t="s">
        <v>43</v>
      </c>
      <c r="N85" t="s">
        <v>168</v>
      </c>
      <c r="O85" s="3">
        <v>1.3970990000000001E-2</v>
      </c>
      <c r="P85" s="3">
        <v>0.93285580000000001</v>
      </c>
      <c r="Q85" s="3">
        <v>4.3045829999999998E-3</v>
      </c>
      <c r="R85" s="3">
        <v>9.9049500000000001E-5</v>
      </c>
      <c r="S85" s="3">
        <v>887.67529999999999</v>
      </c>
    </row>
    <row r="86" spans="1:19" x14ac:dyDescent="0.2">
      <c r="A86" t="s">
        <v>44</v>
      </c>
      <c r="C86">
        <v>1</v>
      </c>
      <c r="N86" t="s">
        <v>169</v>
      </c>
      <c r="O86" s="3">
        <v>0.69027870000000002</v>
      </c>
      <c r="P86" s="3">
        <v>0.33246189999999998</v>
      </c>
      <c r="Q86" s="3">
        <v>0.34360309999999999</v>
      </c>
      <c r="R86" s="3">
        <v>0.51727190000000001</v>
      </c>
      <c r="S86" s="3">
        <v>0.20790790000000001</v>
      </c>
    </row>
    <row r="87" spans="1:19" x14ac:dyDescent="0.2">
      <c r="A87" t="s">
        <v>45</v>
      </c>
      <c r="B87" t="s">
        <v>46</v>
      </c>
      <c r="N87" t="s">
        <v>170</v>
      </c>
      <c r="O87" s="3">
        <v>6.8740280000000001E-2</v>
      </c>
      <c r="P87" s="3">
        <v>4.8921609999999997E-2</v>
      </c>
      <c r="Q87" s="3">
        <v>6.5152970000000004E-2</v>
      </c>
      <c r="R87" s="3">
        <v>0.49840889999999999</v>
      </c>
      <c r="S87" s="3">
        <v>4.8749710000000002E-2</v>
      </c>
    </row>
    <row r="88" spans="1:19" x14ac:dyDescent="0.2">
      <c r="A88" t="s">
        <v>47</v>
      </c>
      <c r="C88" t="s">
        <v>42</v>
      </c>
      <c r="N88" t="s">
        <v>171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</row>
    <row r="89" spans="1:19" x14ac:dyDescent="0.2">
      <c r="A89" t="s">
        <v>48</v>
      </c>
      <c r="N89" t="s">
        <v>172</v>
      </c>
      <c r="O89" s="3">
        <v>1.0119640000000001</v>
      </c>
      <c r="P89" s="3">
        <v>140.2912</v>
      </c>
      <c r="Q89" s="3">
        <v>0.62637339999999997</v>
      </c>
      <c r="R89" s="3">
        <v>9.5743210000000002E-3</v>
      </c>
      <c r="S89" s="3">
        <v>4269561</v>
      </c>
    </row>
    <row r="90" spans="1:19" x14ac:dyDescent="0.2">
      <c r="A90" t="s">
        <v>49</v>
      </c>
    </row>
    <row r="91" spans="1:19" x14ac:dyDescent="0.2">
      <c r="A91" t="s">
        <v>50</v>
      </c>
    </row>
    <row r="92" spans="1:19" x14ac:dyDescent="0.2">
      <c r="A92" t="s">
        <v>51</v>
      </c>
    </row>
    <row r="93" spans="1:19" x14ac:dyDescent="0.2">
      <c r="A93" t="s">
        <v>52</v>
      </c>
    </row>
    <row r="94" spans="1:19" x14ac:dyDescent="0.2">
      <c r="A94" t="s">
        <v>53</v>
      </c>
      <c r="D94" t="s">
        <v>46</v>
      </c>
      <c r="N94" t="s">
        <v>181</v>
      </c>
    </row>
    <row r="95" spans="1:19" x14ac:dyDescent="0.2">
      <c r="A95" t="s">
        <v>54</v>
      </c>
      <c r="D95">
        <v>180</v>
      </c>
      <c r="N95" t="s">
        <v>249</v>
      </c>
    </row>
    <row r="96" spans="1:19" x14ac:dyDescent="0.2">
      <c r="A96" t="s">
        <v>55</v>
      </c>
      <c r="C96">
        <v>20</v>
      </c>
      <c r="N96">
        <v>1</v>
      </c>
      <c r="O96">
        <v>1</v>
      </c>
      <c r="P96">
        <v>1</v>
      </c>
      <c r="Q96">
        <v>1</v>
      </c>
      <c r="R96">
        <v>1</v>
      </c>
    </row>
    <row r="97" spans="1:19" x14ac:dyDescent="0.2">
      <c r="A97" t="s">
        <v>56</v>
      </c>
      <c r="C97">
        <v>1</v>
      </c>
      <c r="N97" t="s">
        <v>182</v>
      </c>
    </row>
    <row r="98" spans="1:19" x14ac:dyDescent="0.2">
      <c r="A98" t="s">
        <v>57</v>
      </c>
      <c r="C98" t="s">
        <v>42</v>
      </c>
      <c r="N98" t="s">
        <v>264</v>
      </c>
    </row>
    <row r="99" spans="1:19" x14ac:dyDescent="0.2">
      <c r="A99" t="s">
        <v>58</v>
      </c>
      <c r="N99" t="s">
        <v>183</v>
      </c>
    </row>
    <row r="100" spans="1:19" x14ac:dyDescent="0.2">
      <c r="A100" t="s">
        <v>59</v>
      </c>
      <c r="N100" t="s">
        <v>184</v>
      </c>
      <c r="O100" t="s">
        <v>185</v>
      </c>
      <c r="P100" t="s">
        <v>186</v>
      </c>
      <c r="Q100" t="s">
        <v>250</v>
      </c>
      <c r="R100" t="s">
        <v>187</v>
      </c>
    </row>
    <row r="101" spans="1:19" x14ac:dyDescent="0.2">
      <c r="A101" t="s">
        <v>60</v>
      </c>
      <c r="N101" t="s">
        <v>188</v>
      </c>
    </row>
    <row r="102" spans="1:19" x14ac:dyDescent="0.2">
      <c r="A102" t="s">
        <v>61</v>
      </c>
      <c r="N102">
        <v>1</v>
      </c>
      <c r="O102" s="3">
        <v>0.9958477</v>
      </c>
      <c r="P102" s="3">
        <v>140.63210000000001</v>
      </c>
      <c r="Q102" s="3">
        <v>0.63094059999999996</v>
      </c>
      <c r="R102" s="3">
        <v>9.5481130000000004E-3</v>
      </c>
      <c r="S102" s="3">
        <v>212911.2</v>
      </c>
    </row>
    <row r="103" spans="1:19" x14ac:dyDescent="0.2">
      <c r="A103" t="s">
        <v>62</v>
      </c>
      <c r="C103" t="s">
        <v>42</v>
      </c>
      <c r="N103">
        <v>2</v>
      </c>
      <c r="O103" s="3">
        <v>1.0049520000000001</v>
      </c>
      <c r="P103" s="3">
        <v>138.90729999999999</v>
      </c>
      <c r="Q103" s="3">
        <v>0.62153789999999998</v>
      </c>
      <c r="R103" s="3">
        <v>9.5574609999999997E-3</v>
      </c>
      <c r="S103" s="3">
        <v>214799.4</v>
      </c>
    </row>
    <row r="104" spans="1:19" x14ac:dyDescent="0.2">
      <c r="A104" t="s">
        <v>58</v>
      </c>
      <c r="N104">
        <v>3</v>
      </c>
      <c r="O104" s="3">
        <v>1.025506</v>
      </c>
      <c r="P104" s="3">
        <v>140.91759999999999</v>
      </c>
      <c r="Q104" s="3">
        <v>0.62891450000000004</v>
      </c>
      <c r="R104" s="3">
        <v>9.4782819999999993E-3</v>
      </c>
      <c r="S104" s="3">
        <v>213023.7</v>
      </c>
    </row>
    <row r="105" spans="1:19" x14ac:dyDescent="0.2">
      <c r="A105" t="s">
        <v>63</v>
      </c>
      <c r="N105">
        <v>4</v>
      </c>
      <c r="O105" s="3">
        <v>1.0216229999999999</v>
      </c>
      <c r="P105" s="3">
        <v>140.7235</v>
      </c>
      <c r="Q105" s="3">
        <v>0.62416199999999999</v>
      </c>
      <c r="R105" s="3">
        <v>9.713022E-3</v>
      </c>
      <c r="S105" s="3">
        <v>213177.9</v>
      </c>
    </row>
    <row r="106" spans="1:19" x14ac:dyDescent="0.2">
      <c r="A106" t="s">
        <v>64</v>
      </c>
      <c r="N106">
        <v>1</v>
      </c>
      <c r="O106" s="3">
        <v>0.24672620000000001</v>
      </c>
      <c r="P106" s="3">
        <v>0.10620250000000001</v>
      </c>
      <c r="Q106" s="3">
        <v>0.1109464</v>
      </c>
      <c r="R106" s="3">
        <v>0.91931700000000005</v>
      </c>
      <c r="S106" s="3">
        <v>0.16502829999999999</v>
      </c>
    </row>
    <row r="107" spans="1:19" x14ac:dyDescent="0.2">
      <c r="A107" t="s">
        <v>65</v>
      </c>
      <c r="N107">
        <v>2</v>
      </c>
      <c r="O107" s="3">
        <v>0.58984099999999995</v>
      </c>
      <c r="P107" s="3">
        <v>0.16152730000000001</v>
      </c>
      <c r="Q107" s="3">
        <v>0.1986629</v>
      </c>
      <c r="R107" s="3">
        <v>0.89125980000000005</v>
      </c>
      <c r="S107" s="3">
        <v>0.15101290000000001</v>
      </c>
    </row>
    <row r="108" spans="1:19" x14ac:dyDescent="0.2">
      <c r="A108" t="s">
        <v>66</v>
      </c>
      <c r="N108">
        <v>3</v>
      </c>
      <c r="O108" s="3">
        <v>0.33633259999999998</v>
      </c>
      <c r="P108" s="3">
        <v>0.1424684</v>
      </c>
      <c r="Q108" s="3">
        <v>9.8824309999999999E-2</v>
      </c>
      <c r="R108" s="3">
        <v>1.1194200000000001</v>
      </c>
      <c r="S108" s="3">
        <v>8.4192740000000002E-2</v>
      </c>
    </row>
    <row r="109" spans="1:19" x14ac:dyDescent="0.2">
      <c r="A109" t="s">
        <v>67</v>
      </c>
      <c r="N109">
        <v>4</v>
      </c>
      <c r="O109" s="3">
        <v>0.1531911</v>
      </c>
      <c r="P109" s="3">
        <v>0.18850549999999999</v>
      </c>
      <c r="Q109" s="3">
        <v>0.1784027</v>
      </c>
      <c r="R109" s="3">
        <v>0.71771770000000001</v>
      </c>
      <c r="S109" s="3">
        <v>0.165495</v>
      </c>
    </row>
    <row r="110" spans="1:19" x14ac:dyDescent="0.2">
      <c r="A110" t="s">
        <v>68</v>
      </c>
      <c r="C110" t="s">
        <v>46</v>
      </c>
    </row>
    <row r="111" spans="1:19" x14ac:dyDescent="0.2">
      <c r="A111" t="s">
        <v>58</v>
      </c>
      <c r="D111" t="s">
        <v>13</v>
      </c>
      <c r="N111" t="s">
        <v>189</v>
      </c>
    </row>
    <row r="112" spans="1:19" x14ac:dyDescent="0.2">
      <c r="A112" t="s">
        <v>63</v>
      </c>
      <c r="B112">
        <v>1</v>
      </c>
      <c r="N112" t="s">
        <v>190</v>
      </c>
      <c r="O112" t="s">
        <v>191</v>
      </c>
      <c r="P112" t="s">
        <v>191</v>
      </c>
      <c r="Q112" t="s">
        <v>191</v>
      </c>
      <c r="R112" t="s">
        <v>191</v>
      </c>
    </row>
    <row r="113" spans="1:14" x14ac:dyDescent="0.2">
      <c r="A113" t="s">
        <v>64</v>
      </c>
      <c r="B113">
        <v>5</v>
      </c>
      <c r="N113" t="s">
        <v>192</v>
      </c>
    </row>
    <row r="114" spans="1:14" x14ac:dyDescent="0.2">
      <c r="A114" t="s">
        <v>69</v>
      </c>
      <c r="C114">
        <v>-80</v>
      </c>
      <c r="N114" t="s">
        <v>193</v>
      </c>
    </row>
    <row r="115" spans="1:14" x14ac:dyDescent="0.2">
      <c r="A115" t="s">
        <v>70</v>
      </c>
      <c r="C115">
        <v>20</v>
      </c>
      <c r="N115" t="s">
        <v>194</v>
      </c>
    </row>
    <row r="116" spans="1:14" x14ac:dyDescent="0.2">
      <c r="A116" t="s">
        <v>71</v>
      </c>
      <c r="C116">
        <v>4</v>
      </c>
      <c r="N116" t="s">
        <v>195</v>
      </c>
    </row>
    <row r="117" spans="1:14" x14ac:dyDescent="0.2">
      <c r="A117" t="s">
        <v>72</v>
      </c>
      <c r="B117">
        <v>40</v>
      </c>
      <c r="N117" t="s">
        <v>196</v>
      </c>
    </row>
    <row r="118" spans="1:14" x14ac:dyDescent="0.2">
      <c r="A118" t="s">
        <v>73</v>
      </c>
      <c r="C118">
        <v>20</v>
      </c>
      <c r="N118" t="s">
        <v>198</v>
      </c>
    </row>
    <row r="119" spans="1:14" x14ac:dyDescent="0.2">
      <c r="A119" t="s">
        <v>66</v>
      </c>
      <c r="C119">
        <v>0</v>
      </c>
      <c r="N119">
        <v>1</v>
      </c>
    </row>
    <row r="120" spans="1:14" x14ac:dyDescent="0.2">
      <c r="A120" t="s">
        <v>74</v>
      </c>
      <c r="N120">
        <v>2</v>
      </c>
    </row>
    <row r="121" spans="1:14" x14ac:dyDescent="0.2">
      <c r="N121">
        <v>3</v>
      </c>
    </row>
    <row r="122" spans="1:14" x14ac:dyDescent="0.2">
      <c r="N122">
        <v>4</v>
      </c>
    </row>
    <row r="123" spans="1:14" x14ac:dyDescent="0.2">
      <c r="A123" t="s">
        <v>260</v>
      </c>
      <c r="N123" t="s">
        <v>199</v>
      </c>
    </row>
    <row r="124" spans="1:14" x14ac:dyDescent="0.2">
      <c r="N124" t="s">
        <v>200</v>
      </c>
    </row>
    <row r="125" spans="1:14" x14ac:dyDescent="0.2">
      <c r="A125" t="s">
        <v>75</v>
      </c>
      <c r="N125" t="s">
        <v>201</v>
      </c>
    </row>
    <row r="126" spans="1:14" x14ac:dyDescent="0.2">
      <c r="A126" t="s">
        <v>76</v>
      </c>
      <c r="N126" t="s">
        <v>202</v>
      </c>
    </row>
    <row r="127" spans="1:14" x14ac:dyDescent="0.2">
      <c r="A127" t="s">
        <v>225</v>
      </c>
    </row>
    <row r="128" spans="1:14" x14ac:dyDescent="0.2">
      <c r="A128" t="s">
        <v>77</v>
      </c>
    </row>
    <row r="129" spans="1:4" x14ac:dyDescent="0.2">
      <c r="A129" t="s">
        <v>78</v>
      </c>
    </row>
    <row r="130" spans="1:4" x14ac:dyDescent="0.2">
      <c r="A130" t="s">
        <v>253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259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259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4.09</v>
      </c>
    </row>
    <row r="151" spans="1:5" x14ac:dyDescent="0.2">
      <c r="A151" t="s">
        <v>98</v>
      </c>
      <c r="B151" s="3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259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259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94"/>
  <sheetViews>
    <sheetView topLeftCell="A58" workbookViewId="0">
      <selection activeCell="S19" sqref="S19"/>
    </sheetView>
  </sheetViews>
  <sheetFormatPr baseColWidth="10" defaultColWidth="8.83203125" defaultRowHeight="15" x14ac:dyDescent="0.2"/>
  <sheetData>
    <row r="1" spans="1:16" x14ac:dyDescent="0.2">
      <c r="A1" t="s">
        <v>0</v>
      </c>
      <c r="N1" t="s">
        <v>277</v>
      </c>
    </row>
    <row r="2" spans="1:16" x14ac:dyDescent="0.2">
      <c r="N2" t="s">
        <v>138</v>
      </c>
    </row>
    <row r="3" spans="1:16" x14ac:dyDescent="0.2">
      <c r="A3" t="s">
        <v>1</v>
      </c>
      <c r="B3" t="s">
        <v>274</v>
      </c>
      <c r="N3" t="s">
        <v>139</v>
      </c>
    </row>
    <row r="4" spans="1:16" x14ac:dyDescent="0.2">
      <c r="A4" t="s">
        <v>2</v>
      </c>
      <c r="N4" t="s">
        <v>278</v>
      </c>
    </row>
    <row r="5" spans="1:16" x14ac:dyDescent="0.2">
      <c r="A5" t="s">
        <v>3</v>
      </c>
    </row>
    <row r="6" spans="1:16" x14ac:dyDescent="0.2">
      <c r="A6" t="s">
        <v>4</v>
      </c>
      <c r="N6" t="s">
        <v>140</v>
      </c>
    </row>
    <row r="7" spans="1:16" x14ac:dyDescent="0.2">
      <c r="A7" t="s">
        <v>5</v>
      </c>
      <c r="C7" s="1">
        <v>44838</v>
      </c>
      <c r="N7" t="s">
        <v>245</v>
      </c>
    </row>
    <row r="8" spans="1:16" x14ac:dyDescent="0.2">
      <c r="A8" t="s">
        <v>6</v>
      </c>
      <c r="C8" s="2">
        <v>0.46111111111111108</v>
      </c>
      <c r="N8" t="s">
        <v>246</v>
      </c>
    </row>
    <row r="9" spans="1:16" x14ac:dyDescent="0.2">
      <c r="A9" t="s">
        <v>7</v>
      </c>
      <c r="B9" t="s">
        <v>8</v>
      </c>
      <c r="N9" t="s">
        <v>143</v>
      </c>
    </row>
    <row r="10" spans="1:16" x14ac:dyDescent="0.2">
      <c r="A10" t="s">
        <v>9</v>
      </c>
      <c r="B10">
        <v>20</v>
      </c>
    </row>
    <row r="11" spans="1:16" x14ac:dyDescent="0.2">
      <c r="N11" t="s">
        <v>144</v>
      </c>
    </row>
    <row r="12" spans="1:16" x14ac:dyDescent="0.2">
      <c r="A12" t="s">
        <v>10</v>
      </c>
    </row>
    <row r="13" spans="1:16" x14ac:dyDescent="0.2">
      <c r="N13" t="s">
        <v>145</v>
      </c>
      <c r="O13" t="s">
        <v>146</v>
      </c>
      <c r="P13" t="s">
        <v>247</v>
      </c>
    </row>
    <row r="14" spans="1:16" x14ac:dyDescent="0.2">
      <c r="A14" t="s">
        <v>274</v>
      </c>
      <c r="N14" t="s">
        <v>147</v>
      </c>
    </row>
    <row r="15" spans="1:16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N15" t="s">
        <v>148</v>
      </c>
    </row>
    <row r="16" spans="1:16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N16" t="s">
        <v>149</v>
      </c>
    </row>
    <row r="17" spans="1:15" x14ac:dyDescent="0.2">
      <c r="A17" s="3">
        <v>191</v>
      </c>
      <c r="B17" s="3">
        <v>19324.2</v>
      </c>
      <c r="C17" s="3">
        <v>193.1</v>
      </c>
      <c r="D17" s="3">
        <v>31245300</v>
      </c>
      <c r="E17" s="3">
        <v>194.9</v>
      </c>
      <c r="F17" s="3">
        <v>221181</v>
      </c>
      <c r="G17" s="3">
        <v>197.4</v>
      </c>
      <c r="H17" s="3">
        <v>28228.400000000001</v>
      </c>
      <c r="I17" s="3">
        <v>199.6</v>
      </c>
      <c r="J17" s="3">
        <v>191.7</v>
      </c>
      <c r="N17" t="s">
        <v>150</v>
      </c>
    </row>
    <row r="18" spans="1:15" x14ac:dyDescent="0.2">
      <c r="A18" s="3">
        <v>201.7</v>
      </c>
      <c r="B18" s="3">
        <v>19133.2</v>
      </c>
      <c r="C18" s="3">
        <v>203.8</v>
      </c>
      <c r="D18" s="3">
        <v>31360100</v>
      </c>
      <c r="E18" s="3">
        <v>205.6</v>
      </c>
      <c r="F18" s="3">
        <v>221942</v>
      </c>
      <c r="G18" s="3">
        <v>207.7</v>
      </c>
      <c r="H18" s="3">
        <v>28560</v>
      </c>
      <c r="I18" s="3">
        <v>209.9</v>
      </c>
      <c r="J18" s="3">
        <v>173.346</v>
      </c>
    </row>
    <row r="19" spans="1:15" x14ac:dyDescent="0.2">
      <c r="A19" s="3">
        <v>212</v>
      </c>
      <c r="B19" s="3">
        <v>19408</v>
      </c>
      <c r="C19" s="3">
        <v>214.1</v>
      </c>
      <c r="D19" s="3">
        <v>31583100</v>
      </c>
      <c r="E19" s="3">
        <v>215.9</v>
      </c>
      <c r="F19" s="3">
        <v>221906</v>
      </c>
      <c r="G19" s="3">
        <v>218</v>
      </c>
      <c r="H19" s="3">
        <v>28153.8</v>
      </c>
      <c r="I19" s="3">
        <v>220.2</v>
      </c>
      <c r="J19" s="3">
        <v>181.50299999999999</v>
      </c>
      <c r="N19" t="s">
        <v>151</v>
      </c>
      <c r="O19" t="s">
        <v>152</v>
      </c>
    </row>
    <row r="20" spans="1:15" x14ac:dyDescent="0.2">
      <c r="A20" s="3">
        <v>222.3</v>
      </c>
      <c r="B20" s="3">
        <v>19558.099999999999</v>
      </c>
      <c r="C20" s="3">
        <v>224.4</v>
      </c>
      <c r="D20" s="3">
        <v>31502800</v>
      </c>
      <c r="E20" s="3">
        <v>226.2</v>
      </c>
      <c r="F20" s="3">
        <v>223162</v>
      </c>
      <c r="G20" s="3">
        <v>228.3</v>
      </c>
      <c r="H20" s="3">
        <v>28017.200000000001</v>
      </c>
      <c r="I20" s="3">
        <v>230.5</v>
      </c>
      <c r="J20" s="3">
        <v>174.36500000000001</v>
      </c>
      <c r="N20" t="s">
        <v>153</v>
      </c>
    </row>
    <row r="21" spans="1:15" x14ac:dyDescent="0.2">
      <c r="A21" s="3">
        <v>232.6</v>
      </c>
      <c r="B21" s="3">
        <v>19703.099999999999</v>
      </c>
      <c r="C21" s="3">
        <v>234.7</v>
      </c>
      <c r="D21" s="3">
        <v>31542300</v>
      </c>
      <c r="E21" s="3">
        <v>236.5</v>
      </c>
      <c r="F21" s="3">
        <v>224074</v>
      </c>
      <c r="G21" s="3">
        <v>238.6</v>
      </c>
      <c r="H21" s="3">
        <v>27744</v>
      </c>
      <c r="I21" s="3">
        <v>240.8</v>
      </c>
      <c r="J21" s="3">
        <v>178.44399999999999</v>
      </c>
      <c r="N21" t="s">
        <v>154</v>
      </c>
    </row>
    <row r="22" spans="1:15" x14ac:dyDescent="0.2">
      <c r="A22" s="3">
        <v>254.2</v>
      </c>
      <c r="B22" s="3">
        <v>20146.400000000001</v>
      </c>
      <c r="C22" s="3">
        <v>256.2</v>
      </c>
      <c r="D22" s="3">
        <v>31728400</v>
      </c>
      <c r="E22" s="3">
        <v>258</v>
      </c>
      <c r="F22" s="3">
        <v>226696</v>
      </c>
      <c r="G22" s="3">
        <v>260.60000000000002</v>
      </c>
      <c r="H22" s="3">
        <v>27816.1</v>
      </c>
      <c r="I22" s="3">
        <v>262.7</v>
      </c>
      <c r="J22" s="3">
        <v>183.54300000000001</v>
      </c>
    </row>
    <row r="23" spans="1:15" x14ac:dyDescent="0.2">
      <c r="A23" s="3">
        <v>264.89999999999998</v>
      </c>
      <c r="B23" s="3">
        <v>19831.8</v>
      </c>
      <c r="C23" s="3">
        <v>266.89999999999998</v>
      </c>
      <c r="D23" s="3">
        <v>31615000</v>
      </c>
      <c r="E23" s="3">
        <v>268.7</v>
      </c>
      <c r="F23" s="3">
        <v>226789</v>
      </c>
      <c r="G23" s="3">
        <v>270.89999999999998</v>
      </c>
      <c r="H23" s="3">
        <v>27858.2</v>
      </c>
      <c r="I23" s="3">
        <v>273</v>
      </c>
      <c r="J23" s="3">
        <v>190.68</v>
      </c>
    </row>
    <row r="24" spans="1:15" x14ac:dyDescent="0.2">
      <c r="A24" s="3">
        <v>275.2</v>
      </c>
      <c r="B24" s="3">
        <v>20043.2</v>
      </c>
      <c r="C24" s="3">
        <v>277.2</v>
      </c>
      <c r="D24" s="3">
        <v>31742400</v>
      </c>
      <c r="E24" s="3">
        <v>279</v>
      </c>
      <c r="F24" s="3">
        <v>226923</v>
      </c>
      <c r="G24" s="3">
        <v>281.2</v>
      </c>
      <c r="H24" s="3">
        <v>27511.4</v>
      </c>
      <c r="I24" s="3">
        <v>283.3</v>
      </c>
      <c r="J24" s="3">
        <v>185.58199999999999</v>
      </c>
      <c r="N24" t="s">
        <v>155</v>
      </c>
    </row>
    <row r="25" spans="1:15" x14ac:dyDescent="0.2">
      <c r="A25" s="3">
        <v>285.5</v>
      </c>
      <c r="B25" s="3">
        <v>20377.2</v>
      </c>
      <c r="C25" s="3">
        <v>287.5</v>
      </c>
      <c r="D25" s="3">
        <v>31743700</v>
      </c>
      <c r="E25" s="3">
        <v>289.3</v>
      </c>
      <c r="F25" s="3">
        <v>228383</v>
      </c>
      <c r="G25" s="3">
        <v>291.5</v>
      </c>
      <c r="H25" s="3">
        <v>27594.1</v>
      </c>
      <c r="I25" s="3">
        <v>293.60000000000002</v>
      </c>
      <c r="J25" s="3">
        <v>160.09</v>
      </c>
      <c r="N25" t="s">
        <v>156</v>
      </c>
    </row>
    <row r="26" spans="1:15" x14ac:dyDescent="0.2">
      <c r="A26" s="3">
        <v>295.8</v>
      </c>
      <c r="B26" s="3">
        <v>20175</v>
      </c>
      <c r="C26" s="3">
        <v>297.8</v>
      </c>
      <c r="D26" s="3">
        <v>31736100</v>
      </c>
      <c r="E26" s="3">
        <v>299.60000000000002</v>
      </c>
      <c r="F26" s="3">
        <v>227956</v>
      </c>
      <c r="G26" s="3">
        <v>301.8</v>
      </c>
      <c r="H26" s="3">
        <v>27413.4</v>
      </c>
      <c r="I26" s="3">
        <v>303.89999999999998</v>
      </c>
      <c r="J26" s="3">
        <v>179.464</v>
      </c>
      <c r="N26" t="s">
        <v>157</v>
      </c>
    </row>
    <row r="27" spans="1:15" x14ac:dyDescent="0.2">
      <c r="A27" s="3">
        <v>317</v>
      </c>
      <c r="B27" s="3">
        <v>20660.2</v>
      </c>
      <c r="C27" s="3">
        <v>319.10000000000002</v>
      </c>
      <c r="D27" s="3">
        <v>31640500</v>
      </c>
      <c r="E27" s="3">
        <v>320.89999999999998</v>
      </c>
      <c r="F27" s="3">
        <v>229546</v>
      </c>
      <c r="G27" s="3">
        <v>323.39999999999998</v>
      </c>
      <c r="H27" s="3">
        <v>27768.799999999999</v>
      </c>
      <c r="I27" s="3">
        <v>325.60000000000002</v>
      </c>
      <c r="J27" s="3">
        <v>202.917</v>
      </c>
      <c r="N27" t="s">
        <v>248</v>
      </c>
    </row>
    <row r="28" spans="1:15" x14ac:dyDescent="0.2">
      <c r="A28" s="3">
        <v>327.7</v>
      </c>
      <c r="B28" s="3">
        <v>20492.7</v>
      </c>
      <c r="C28" s="3">
        <v>329.8</v>
      </c>
      <c r="D28" s="3">
        <v>31771800</v>
      </c>
      <c r="E28" s="3">
        <v>331.6</v>
      </c>
      <c r="F28" s="3">
        <v>229778</v>
      </c>
      <c r="G28" s="3">
        <v>333.7</v>
      </c>
      <c r="H28" s="3">
        <v>27419</v>
      </c>
      <c r="I28" s="3">
        <v>335.9</v>
      </c>
      <c r="J28" s="3">
        <v>196.79900000000001</v>
      </c>
      <c r="N28" t="s">
        <v>158</v>
      </c>
    </row>
    <row r="29" spans="1:15" x14ac:dyDescent="0.2">
      <c r="A29" s="3">
        <v>338</v>
      </c>
      <c r="B29" s="3">
        <v>20516.2</v>
      </c>
      <c r="C29" s="3">
        <v>340.1</v>
      </c>
      <c r="D29" s="3">
        <v>31793400</v>
      </c>
      <c r="E29" s="3">
        <v>341.9</v>
      </c>
      <c r="F29" s="3">
        <v>230212</v>
      </c>
      <c r="G29" s="3">
        <v>344</v>
      </c>
      <c r="H29" s="3">
        <v>27622.1</v>
      </c>
      <c r="I29" s="3">
        <v>346.1</v>
      </c>
      <c r="J29" s="3">
        <v>190.68</v>
      </c>
    </row>
    <row r="30" spans="1:15" x14ac:dyDescent="0.2">
      <c r="A30" s="3">
        <v>348.3</v>
      </c>
      <c r="B30" s="3">
        <v>20499.8</v>
      </c>
      <c r="C30" s="3">
        <v>350.4</v>
      </c>
      <c r="D30" s="3">
        <v>31802300</v>
      </c>
      <c r="E30" s="3">
        <v>352.2</v>
      </c>
      <c r="F30" s="3">
        <v>230234</v>
      </c>
      <c r="G30" s="3">
        <v>354.3</v>
      </c>
      <c r="H30" s="3">
        <v>27226.5</v>
      </c>
      <c r="I30" s="3">
        <v>356.4</v>
      </c>
      <c r="J30" s="3">
        <v>194.75899999999999</v>
      </c>
      <c r="N30" t="s">
        <v>159</v>
      </c>
    </row>
    <row r="31" spans="1:15" x14ac:dyDescent="0.2">
      <c r="A31" s="3">
        <v>358.6</v>
      </c>
      <c r="B31" s="3">
        <v>20314.900000000001</v>
      </c>
      <c r="C31" s="3">
        <v>360.7</v>
      </c>
      <c r="D31" s="3">
        <v>31877500</v>
      </c>
      <c r="E31" s="3">
        <v>362.5</v>
      </c>
      <c r="F31" s="3">
        <v>230039</v>
      </c>
      <c r="G31" s="3">
        <v>364.6</v>
      </c>
      <c r="H31" s="3">
        <v>27351.9</v>
      </c>
      <c r="I31" s="3">
        <v>366.7</v>
      </c>
      <c r="J31" s="3">
        <v>172.32599999999999</v>
      </c>
      <c r="N31" t="s">
        <v>160</v>
      </c>
    </row>
    <row r="32" spans="1:15" x14ac:dyDescent="0.2">
      <c r="A32" s="3">
        <v>379.8</v>
      </c>
      <c r="B32" s="3">
        <v>20577.400000000001</v>
      </c>
      <c r="C32" s="3">
        <v>381.9</v>
      </c>
      <c r="D32" s="3">
        <v>31859700</v>
      </c>
      <c r="E32" s="3">
        <v>383.7</v>
      </c>
      <c r="F32" s="3">
        <v>231409</v>
      </c>
      <c r="G32" s="3">
        <v>386.3</v>
      </c>
      <c r="H32" s="3">
        <v>27047.8</v>
      </c>
      <c r="I32" s="3">
        <v>388.4</v>
      </c>
      <c r="J32" s="3">
        <v>195.779</v>
      </c>
      <c r="N32" t="s">
        <v>159</v>
      </c>
    </row>
    <row r="33" spans="1:19" x14ac:dyDescent="0.2">
      <c r="A33" s="3">
        <v>390.5</v>
      </c>
      <c r="B33" s="3">
        <v>20656.099999999999</v>
      </c>
      <c r="C33" s="3">
        <v>392.6</v>
      </c>
      <c r="D33" s="3">
        <v>31914500</v>
      </c>
      <c r="E33" s="3">
        <v>394.4</v>
      </c>
      <c r="F33" s="3">
        <v>232212</v>
      </c>
      <c r="G33" s="3">
        <v>396.5</v>
      </c>
      <c r="H33" s="3">
        <v>26943.200000000001</v>
      </c>
      <c r="I33" s="3">
        <v>398.7</v>
      </c>
      <c r="J33" s="3">
        <v>195.779</v>
      </c>
    </row>
    <row r="34" spans="1:19" x14ac:dyDescent="0.2">
      <c r="A34" s="3">
        <v>400.8</v>
      </c>
      <c r="B34" s="3">
        <v>20886.900000000001</v>
      </c>
      <c r="C34" s="3">
        <v>402.9</v>
      </c>
      <c r="D34" s="3">
        <v>31978200</v>
      </c>
      <c r="E34" s="3">
        <v>404.7</v>
      </c>
      <c r="F34" s="3">
        <v>232301</v>
      </c>
      <c r="G34" s="3">
        <v>406.8</v>
      </c>
      <c r="H34" s="3">
        <v>26790.799999999999</v>
      </c>
      <c r="I34" s="3">
        <v>409</v>
      </c>
      <c r="J34" s="3">
        <v>192.72</v>
      </c>
      <c r="N34" t="s">
        <v>161</v>
      </c>
      <c r="O34" t="s">
        <v>162</v>
      </c>
      <c r="P34" t="s">
        <v>163</v>
      </c>
      <c r="Q34" t="s">
        <v>164</v>
      </c>
      <c r="R34" t="s">
        <v>165</v>
      </c>
      <c r="S34" t="s">
        <v>166</v>
      </c>
    </row>
    <row r="35" spans="1:19" x14ac:dyDescent="0.2">
      <c r="A35" s="3">
        <v>411.1</v>
      </c>
      <c r="B35" s="3">
        <v>20803.2</v>
      </c>
      <c r="C35" s="3">
        <v>413.2</v>
      </c>
      <c r="D35" s="3">
        <v>32045800</v>
      </c>
      <c r="E35" s="3">
        <v>415</v>
      </c>
      <c r="F35" s="3">
        <v>232401</v>
      </c>
      <c r="G35" s="3">
        <v>417.1</v>
      </c>
      <c r="H35" s="3">
        <v>27043.7</v>
      </c>
      <c r="I35" s="3">
        <v>419.3</v>
      </c>
      <c r="J35" s="3">
        <v>211.07400000000001</v>
      </c>
      <c r="N35" t="s">
        <v>167</v>
      </c>
      <c r="O35">
        <v>8.7321759999999998E-2</v>
      </c>
      <c r="P35">
        <v>141.3648</v>
      </c>
      <c r="Q35">
        <v>0.1265086</v>
      </c>
      <c r="R35">
        <v>8.0867669999999995E-4</v>
      </c>
      <c r="S35">
        <v>222453.1</v>
      </c>
    </row>
    <row r="36" spans="1:19" x14ac:dyDescent="0.2">
      <c r="A36" s="3">
        <v>421.4</v>
      </c>
      <c r="B36" s="3">
        <v>20697</v>
      </c>
      <c r="C36" s="3">
        <v>423.5</v>
      </c>
      <c r="D36" s="3">
        <v>32223000</v>
      </c>
      <c r="E36" s="3">
        <v>425.3</v>
      </c>
      <c r="F36" s="3">
        <v>232005</v>
      </c>
      <c r="G36" s="3">
        <v>427.4</v>
      </c>
      <c r="H36" s="3">
        <v>26850.7</v>
      </c>
      <c r="I36" s="3">
        <v>429.6</v>
      </c>
      <c r="J36" s="3">
        <v>202.917</v>
      </c>
      <c r="N36" t="s">
        <v>168</v>
      </c>
      <c r="O36">
        <v>6.5859790000000001E-4</v>
      </c>
      <c r="P36">
        <v>0.57785830000000005</v>
      </c>
      <c r="Q36">
        <v>1.8895489999999999E-3</v>
      </c>
      <c r="R36">
        <v>3.5764520000000001E-5</v>
      </c>
      <c r="S36">
        <v>1152.0229999999999</v>
      </c>
    </row>
    <row r="37" spans="1:19" x14ac:dyDescent="0.2">
      <c r="N37" t="s">
        <v>169</v>
      </c>
      <c r="O37">
        <v>0.33729730000000002</v>
      </c>
      <c r="P37">
        <v>0.182808</v>
      </c>
      <c r="Q37">
        <v>0.66796409999999995</v>
      </c>
      <c r="R37">
        <v>1.977846</v>
      </c>
      <c r="S37">
        <v>0.23159950000000001</v>
      </c>
    </row>
    <row r="38" spans="1:19" x14ac:dyDescent="0.2">
      <c r="A38" t="s">
        <v>17</v>
      </c>
      <c r="N38" t="s">
        <v>170</v>
      </c>
      <c r="O38">
        <v>0.3357849</v>
      </c>
      <c r="P38">
        <v>9.5864350000000001E-2</v>
      </c>
      <c r="Q38">
        <v>0.2112773</v>
      </c>
      <c r="R38">
        <v>3.3453200000000001</v>
      </c>
      <c r="S38">
        <v>9.5530169999999998E-2</v>
      </c>
    </row>
    <row r="39" spans="1:19" x14ac:dyDescent="0.2">
      <c r="N39" t="s">
        <v>171</v>
      </c>
      <c r="O39">
        <v>0</v>
      </c>
      <c r="P39">
        <v>0</v>
      </c>
      <c r="Q39">
        <v>0</v>
      </c>
      <c r="R39">
        <v>0</v>
      </c>
      <c r="S39">
        <v>0</v>
      </c>
    </row>
    <row r="40" spans="1:19" x14ac:dyDescent="0.2">
      <c r="A40" t="s">
        <v>18</v>
      </c>
      <c r="N40" t="s">
        <v>172</v>
      </c>
      <c r="O40">
        <v>8.7323239999999996E-2</v>
      </c>
      <c r="P40">
        <v>141.36340000000001</v>
      </c>
      <c r="Q40">
        <v>0.12650159999999999</v>
      </c>
      <c r="R40">
        <v>8.0858299999999998E-4</v>
      </c>
      <c r="S40">
        <v>1112265</v>
      </c>
    </row>
    <row r="42" spans="1:19" x14ac:dyDescent="0.2">
      <c r="A42" t="s">
        <v>19</v>
      </c>
      <c r="B42" t="s">
        <v>274</v>
      </c>
      <c r="N42" t="s">
        <v>173</v>
      </c>
      <c r="O42" t="s">
        <v>162</v>
      </c>
      <c r="P42" t="s">
        <v>163</v>
      </c>
      <c r="Q42" t="s">
        <v>164</v>
      </c>
      <c r="R42" t="s">
        <v>165</v>
      </c>
      <c r="S42" t="s">
        <v>166</v>
      </c>
    </row>
    <row r="43" spans="1:19" x14ac:dyDescent="0.2">
      <c r="A43" t="s">
        <v>20</v>
      </c>
      <c r="D43">
        <v>1</v>
      </c>
      <c r="N43" t="s">
        <v>167</v>
      </c>
      <c r="O43">
        <v>8.8473940000000001E-2</v>
      </c>
      <c r="P43">
        <v>139.4915</v>
      </c>
      <c r="Q43">
        <v>0.1215714</v>
      </c>
      <c r="R43">
        <v>7.912975E-4</v>
      </c>
      <c r="S43">
        <v>227349.6</v>
      </c>
    </row>
    <row r="44" spans="1:19" x14ac:dyDescent="0.2">
      <c r="A44" t="s">
        <v>21</v>
      </c>
      <c r="D44" t="s">
        <v>13</v>
      </c>
      <c r="N44" t="s">
        <v>168</v>
      </c>
      <c r="O44">
        <v>6.7051950000000002E-4</v>
      </c>
      <c r="P44">
        <v>0.41901830000000001</v>
      </c>
      <c r="Q44">
        <v>1.1489149999999999E-3</v>
      </c>
      <c r="R44">
        <v>5.4000170000000003E-5</v>
      </c>
      <c r="S44">
        <v>768.15980000000002</v>
      </c>
    </row>
    <row r="45" spans="1:19" x14ac:dyDescent="0.2">
      <c r="A45" t="s">
        <v>22</v>
      </c>
      <c r="C45">
        <v>-3</v>
      </c>
      <c r="N45" t="s">
        <v>169</v>
      </c>
      <c r="O45">
        <v>0.33893079999999998</v>
      </c>
      <c r="P45">
        <v>0.1343384</v>
      </c>
      <c r="Q45">
        <v>0.42264089999999999</v>
      </c>
      <c r="R45">
        <v>3.0518999999999998</v>
      </c>
      <c r="S45">
        <v>0.15110280000000001</v>
      </c>
    </row>
    <row r="46" spans="1:19" x14ac:dyDescent="0.2">
      <c r="A46" t="s">
        <v>20</v>
      </c>
      <c r="D46">
        <v>6</v>
      </c>
      <c r="N46" t="s">
        <v>170</v>
      </c>
      <c r="O46">
        <v>0.3301635</v>
      </c>
      <c r="P46">
        <v>9.4840419999999995E-2</v>
      </c>
      <c r="Q46">
        <v>0.21234030000000001</v>
      </c>
      <c r="R46">
        <v>3.3452899999999999</v>
      </c>
      <c r="S46">
        <v>9.4505459999999999E-2</v>
      </c>
    </row>
    <row r="47" spans="1:19" x14ac:dyDescent="0.2">
      <c r="A47" t="s">
        <v>21</v>
      </c>
      <c r="D47" t="s">
        <v>13</v>
      </c>
      <c r="N47" t="s">
        <v>171</v>
      </c>
      <c r="O47">
        <v>0</v>
      </c>
      <c r="P47">
        <v>0</v>
      </c>
      <c r="Q47">
        <v>0</v>
      </c>
      <c r="R47">
        <v>0</v>
      </c>
      <c r="S47">
        <v>0</v>
      </c>
    </row>
    <row r="48" spans="1:19" x14ac:dyDescent="0.2">
      <c r="A48" t="s">
        <v>22</v>
      </c>
      <c r="C48">
        <v>-3</v>
      </c>
      <c r="N48" t="s">
        <v>172</v>
      </c>
      <c r="O48">
        <v>8.847497E-2</v>
      </c>
      <c r="P48">
        <v>139.4906</v>
      </c>
      <c r="Q48">
        <v>0.12156889999999999</v>
      </c>
      <c r="R48">
        <v>7.911684E-4</v>
      </c>
      <c r="S48">
        <v>1136748</v>
      </c>
    </row>
    <row r="49" spans="1:19" x14ac:dyDescent="0.2">
      <c r="A49" t="s">
        <v>20</v>
      </c>
      <c r="D49">
        <v>11</v>
      </c>
    </row>
    <row r="50" spans="1:19" x14ac:dyDescent="0.2">
      <c r="A50" t="s">
        <v>21</v>
      </c>
      <c r="D50" t="s">
        <v>13</v>
      </c>
      <c r="N50" t="s">
        <v>174</v>
      </c>
      <c r="O50" t="s">
        <v>162</v>
      </c>
      <c r="P50" t="s">
        <v>163</v>
      </c>
      <c r="Q50" t="s">
        <v>164</v>
      </c>
      <c r="R50" t="s">
        <v>165</v>
      </c>
      <c r="S50" t="s">
        <v>166</v>
      </c>
    </row>
    <row r="51" spans="1:19" x14ac:dyDescent="0.2">
      <c r="A51" t="s">
        <v>22</v>
      </c>
      <c r="C51">
        <v>-3</v>
      </c>
      <c r="N51" t="s">
        <v>167</v>
      </c>
      <c r="O51">
        <v>8.9131509999999997E-2</v>
      </c>
      <c r="P51">
        <v>138.1841</v>
      </c>
      <c r="Q51">
        <v>0.1194886</v>
      </c>
      <c r="R51">
        <v>8.3275619999999999E-4</v>
      </c>
      <c r="S51">
        <v>229961.9</v>
      </c>
    </row>
    <row r="52" spans="1:19" x14ac:dyDescent="0.2">
      <c r="A52" t="s">
        <v>20</v>
      </c>
      <c r="D52">
        <v>16</v>
      </c>
      <c r="N52" t="s">
        <v>168</v>
      </c>
      <c r="O52">
        <v>6.0144539999999996E-4</v>
      </c>
      <c r="P52">
        <v>0.26837060000000001</v>
      </c>
      <c r="Q52">
        <v>1.0415579999999999E-3</v>
      </c>
      <c r="R52">
        <v>5.0931989999999999E-5</v>
      </c>
      <c r="S52">
        <v>295.16149999999999</v>
      </c>
    </row>
    <row r="53" spans="1:19" x14ac:dyDescent="0.2">
      <c r="A53" t="s">
        <v>21</v>
      </c>
      <c r="D53" t="s">
        <v>13</v>
      </c>
      <c r="N53" t="s">
        <v>169</v>
      </c>
      <c r="O53">
        <v>0.3017727</v>
      </c>
      <c r="P53">
        <v>8.6854379999999995E-2</v>
      </c>
      <c r="Q53">
        <v>0.38982699999999998</v>
      </c>
      <c r="R53">
        <v>2.7351920000000001</v>
      </c>
      <c r="S53">
        <v>5.7400930000000003E-2</v>
      </c>
    </row>
    <row r="54" spans="1:19" x14ac:dyDescent="0.2">
      <c r="A54" t="s">
        <v>22</v>
      </c>
      <c r="C54">
        <v>-3</v>
      </c>
      <c r="N54" t="s">
        <v>170</v>
      </c>
      <c r="O54">
        <v>0.32717560000000001</v>
      </c>
      <c r="P54">
        <v>9.4308429999999999E-2</v>
      </c>
      <c r="Q54">
        <v>0.21260229999999999</v>
      </c>
      <c r="R54">
        <v>3.242235</v>
      </c>
      <c r="S54">
        <v>9.3972260000000002E-2</v>
      </c>
    </row>
    <row r="55" spans="1:19" x14ac:dyDescent="0.2">
      <c r="N55" t="s">
        <v>171</v>
      </c>
      <c r="O55">
        <v>0</v>
      </c>
      <c r="P55">
        <v>0</v>
      </c>
      <c r="Q55">
        <v>0</v>
      </c>
      <c r="R55">
        <v>0</v>
      </c>
      <c r="S55">
        <v>0</v>
      </c>
    </row>
    <row r="56" spans="1:19" x14ac:dyDescent="0.2">
      <c r="A56" t="s">
        <v>23</v>
      </c>
      <c r="N56" t="s">
        <v>172</v>
      </c>
      <c r="O56">
        <v>8.9131100000000005E-2</v>
      </c>
      <c r="P56">
        <v>138.18430000000001</v>
      </c>
      <c r="Q56">
        <v>0.11948789999999999</v>
      </c>
      <c r="R56">
        <v>8.3273050000000001E-4</v>
      </c>
      <c r="S56">
        <v>1149809</v>
      </c>
    </row>
    <row r="58" spans="1:19" x14ac:dyDescent="0.2">
      <c r="A58" t="s">
        <v>19</v>
      </c>
      <c r="B58" t="s">
        <v>274</v>
      </c>
      <c r="N58" t="s">
        <v>175</v>
      </c>
      <c r="O58" t="s">
        <v>162</v>
      </c>
      <c r="P58" t="s">
        <v>163</v>
      </c>
      <c r="Q58" t="s">
        <v>164</v>
      </c>
      <c r="R58" t="s">
        <v>165</v>
      </c>
      <c r="S58" t="s">
        <v>166</v>
      </c>
    </row>
    <row r="59" spans="1:19" x14ac:dyDescent="0.2">
      <c r="A59" t="s">
        <v>24</v>
      </c>
      <c r="C59" t="s">
        <v>25</v>
      </c>
      <c r="N59" t="s">
        <v>167</v>
      </c>
      <c r="O59">
        <v>8.9302480000000004E-2</v>
      </c>
      <c r="P59">
        <v>137.91030000000001</v>
      </c>
      <c r="Q59">
        <v>0.1160678</v>
      </c>
      <c r="R59">
        <v>8.6032009999999996E-4</v>
      </c>
      <c r="S59">
        <v>232065.7</v>
      </c>
    </row>
    <row r="60" spans="1:19" x14ac:dyDescent="0.2">
      <c r="A60" t="s">
        <v>26</v>
      </c>
      <c r="N60" t="s">
        <v>168</v>
      </c>
      <c r="O60">
        <v>4.1613609999999998E-4</v>
      </c>
      <c r="P60">
        <v>0.57016279999999997</v>
      </c>
      <c r="Q60">
        <v>5.9459010000000002E-4</v>
      </c>
      <c r="R60">
        <v>3.139984E-5</v>
      </c>
      <c r="S60">
        <v>394.94479999999999</v>
      </c>
    </row>
    <row r="61" spans="1:19" x14ac:dyDescent="0.2">
      <c r="A61" t="s">
        <v>27</v>
      </c>
      <c r="N61" t="s">
        <v>169</v>
      </c>
      <c r="O61">
        <v>0.20839479999999999</v>
      </c>
      <c r="P61">
        <v>0.18489159999999999</v>
      </c>
      <c r="Q61">
        <v>0.22909779999999999</v>
      </c>
      <c r="R61">
        <v>1.632234</v>
      </c>
      <c r="S61">
        <v>7.6109769999999993E-2</v>
      </c>
    </row>
    <row r="62" spans="1:19" x14ac:dyDescent="0.2">
      <c r="A62" t="s">
        <v>28</v>
      </c>
      <c r="D62">
        <v>4724</v>
      </c>
      <c r="N62" t="s">
        <v>170</v>
      </c>
      <c r="O62">
        <v>0.32540429999999998</v>
      </c>
      <c r="P62">
        <v>9.3884709999999996E-2</v>
      </c>
      <c r="Q62">
        <v>0.21413280000000001</v>
      </c>
      <c r="R62">
        <v>3.1753529999999999</v>
      </c>
      <c r="S62">
        <v>9.3549419999999994E-2</v>
      </c>
    </row>
    <row r="63" spans="1:19" x14ac:dyDescent="0.2">
      <c r="A63" t="s">
        <v>29</v>
      </c>
      <c r="D63">
        <v>-3606</v>
      </c>
      <c r="N63" t="s">
        <v>171</v>
      </c>
      <c r="O63">
        <v>0</v>
      </c>
      <c r="P63">
        <v>0</v>
      </c>
      <c r="Q63">
        <v>0</v>
      </c>
      <c r="R63">
        <v>0</v>
      </c>
      <c r="S63">
        <v>0</v>
      </c>
    </row>
    <row r="64" spans="1:19" x14ac:dyDescent="0.2">
      <c r="A64" t="s">
        <v>30</v>
      </c>
      <c r="D64">
        <v>0</v>
      </c>
      <c r="N64" t="s">
        <v>172</v>
      </c>
      <c r="O64">
        <v>8.9302839999999994E-2</v>
      </c>
      <c r="P64">
        <v>137.9102</v>
      </c>
      <c r="Q64">
        <v>0.1160673</v>
      </c>
      <c r="R64">
        <v>8.6033289999999998E-4</v>
      </c>
      <c r="S64">
        <v>1160329</v>
      </c>
    </row>
    <row r="65" spans="1:19" x14ac:dyDescent="0.2">
      <c r="A65" t="s">
        <v>31</v>
      </c>
    </row>
    <row r="66" spans="1:19" x14ac:dyDescent="0.2">
      <c r="A66" t="s">
        <v>28</v>
      </c>
      <c r="D66">
        <v>4124</v>
      </c>
    </row>
    <row r="67" spans="1:19" x14ac:dyDescent="0.2">
      <c r="A67" t="s">
        <v>29</v>
      </c>
      <c r="D67">
        <v>-3606</v>
      </c>
      <c r="N67" t="s">
        <v>159</v>
      </c>
    </row>
    <row r="68" spans="1:19" x14ac:dyDescent="0.2">
      <c r="A68" t="s">
        <v>32</v>
      </c>
      <c r="N68" t="s">
        <v>177</v>
      </c>
    </row>
    <row r="69" spans="1:19" x14ac:dyDescent="0.2">
      <c r="A69" t="s">
        <v>28</v>
      </c>
      <c r="D69">
        <v>0</v>
      </c>
      <c r="N69" t="s">
        <v>159</v>
      </c>
    </row>
    <row r="70" spans="1:19" x14ac:dyDescent="0.2">
      <c r="A70" t="s">
        <v>29</v>
      </c>
      <c r="D70">
        <v>0</v>
      </c>
    </row>
    <row r="71" spans="1:19" x14ac:dyDescent="0.2">
      <c r="N71" t="s">
        <v>178</v>
      </c>
      <c r="O71" t="s">
        <v>162</v>
      </c>
      <c r="P71" t="s">
        <v>163</v>
      </c>
      <c r="Q71" t="s">
        <v>164</v>
      </c>
      <c r="R71" t="s">
        <v>165</v>
      </c>
      <c r="S71" t="s">
        <v>166</v>
      </c>
    </row>
    <row r="72" spans="1:19" x14ac:dyDescent="0.2">
      <c r="A72" t="s">
        <v>33</v>
      </c>
      <c r="N72" t="s">
        <v>167</v>
      </c>
      <c r="O72">
        <v>8.8557419999999998E-2</v>
      </c>
      <c r="P72">
        <v>139.23769999999999</v>
      </c>
      <c r="Q72">
        <v>0.12090910000000001</v>
      </c>
      <c r="R72">
        <v>8.2326260000000005E-4</v>
      </c>
      <c r="S72">
        <v>227957.6</v>
      </c>
    </row>
    <row r="73" spans="1:19" x14ac:dyDescent="0.2">
      <c r="N73" t="s">
        <v>168</v>
      </c>
      <c r="O73">
        <v>9.6696840000000004E-4</v>
      </c>
      <c r="P73">
        <v>1.467741</v>
      </c>
      <c r="Q73">
        <v>4.0494190000000003E-3</v>
      </c>
      <c r="R73">
        <v>4.8444240000000002E-5</v>
      </c>
      <c r="S73">
        <v>3744.8739999999998</v>
      </c>
    </row>
    <row r="74" spans="1:19" x14ac:dyDescent="0.2">
      <c r="A74" t="s">
        <v>34</v>
      </c>
      <c r="C74" t="s">
        <v>8</v>
      </c>
      <c r="N74" t="s">
        <v>169</v>
      </c>
      <c r="O74">
        <v>0.24415880000000001</v>
      </c>
      <c r="P74">
        <v>0.2357098</v>
      </c>
      <c r="Q74">
        <v>0.74889110000000003</v>
      </c>
      <c r="R74">
        <v>1.3157970000000001</v>
      </c>
      <c r="S74">
        <v>0.36734</v>
      </c>
    </row>
    <row r="75" spans="1:19" x14ac:dyDescent="0.2">
      <c r="A75" t="s">
        <v>35</v>
      </c>
      <c r="C75" s="1">
        <v>44838</v>
      </c>
      <c r="N75" t="s">
        <v>170</v>
      </c>
      <c r="O75">
        <v>0.1647806</v>
      </c>
      <c r="P75">
        <v>4.7357910000000003E-2</v>
      </c>
      <c r="Q75">
        <v>0.1062823</v>
      </c>
      <c r="R75">
        <v>1.637319</v>
      </c>
      <c r="S75">
        <v>4.7190330000000003E-2</v>
      </c>
    </row>
    <row r="76" spans="1:19" x14ac:dyDescent="0.2">
      <c r="A76" t="s">
        <v>36</v>
      </c>
      <c r="C76" s="2">
        <v>0.46111111111111108</v>
      </c>
      <c r="N76" t="s">
        <v>171</v>
      </c>
      <c r="O76">
        <v>0</v>
      </c>
      <c r="P76">
        <v>0</v>
      </c>
      <c r="Q76">
        <v>0</v>
      </c>
      <c r="R76">
        <v>0</v>
      </c>
      <c r="S76">
        <v>0</v>
      </c>
    </row>
    <row r="77" spans="1:19" x14ac:dyDescent="0.2">
      <c r="N77" t="s">
        <v>172</v>
      </c>
      <c r="O77">
        <v>8.8570159999999995E-2</v>
      </c>
      <c r="P77">
        <v>139.2158</v>
      </c>
      <c r="Q77">
        <v>0.1208473</v>
      </c>
      <c r="R77">
        <v>8.2350149999999998E-4</v>
      </c>
      <c r="S77">
        <v>4559151</v>
      </c>
    </row>
    <row r="78" spans="1:19" x14ac:dyDescent="0.2">
      <c r="A78" t="s">
        <v>37</v>
      </c>
    </row>
    <row r="79" spans="1:19" x14ac:dyDescent="0.2">
      <c r="N79" t="s">
        <v>159</v>
      </c>
    </row>
    <row r="80" spans="1:19" x14ac:dyDescent="0.2">
      <c r="A80" t="s">
        <v>19</v>
      </c>
      <c r="C80" t="s">
        <v>274</v>
      </c>
      <c r="N80" t="s">
        <v>179</v>
      </c>
    </row>
    <row r="81" spans="1:19" x14ac:dyDescent="0.2">
      <c r="A81" t="s">
        <v>38</v>
      </c>
      <c r="C81">
        <v>20</v>
      </c>
      <c r="N81" t="s">
        <v>159</v>
      </c>
    </row>
    <row r="82" spans="1:19" x14ac:dyDescent="0.2">
      <c r="A82" t="s">
        <v>39</v>
      </c>
      <c r="B82">
        <v>432</v>
      </c>
    </row>
    <row r="83" spans="1:19" x14ac:dyDescent="0.2">
      <c r="A83" t="s">
        <v>40</v>
      </c>
      <c r="B83">
        <v>442</v>
      </c>
      <c r="N83" t="s">
        <v>180</v>
      </c>
      <c r="O83" t="s">
        <v>162</v>
      </c>
      <c r="P83" t="s">
        <v>163</v>
      </c>
      <c r="Q83" t="s">
        <v>164</v>
      </c>
      <c r="R83" t="s">
        <v>165</v>
      </c>
      <c r="S83" t="s">
        <v>166</v>
      </c>
    </row>
    <row r="84" spans="1:19" x14ac:dyDescent="0.2">
      <c r="A84" t="s">
        <v>41</v>
      </c>
      <c r="B84" t="s">
        <v>42</v>
      </c>
      <c r="N84" t="s">
        <v>167</v>
      </c>
      <c r="O84">
        <v>8.8557419999999998E-2</v>
      </c>
      <c r="P84">
        <v>139.23769999999999</v>
      </c>
      <c r="Q84">
        <v>0.12090910000000001</v>
      </c>
      <c r="R84">
        <v>8.2326260000000005E-4</v>
      </c>
      <c r="S84">
        <v>227957.6</v>
      </c>
    </row>
    <row r="85" spans="1:19" x14ac:dyDescent="0.2">
      <c r="A85" t="s">
        <v>43</v>
      </c>
      <c r="N85" t="s">
        <v>168</v>
      </c>
      <c r="O85">
        <v>8.9786849999999997E-4</v>
      </c>
      <c r="P85">
        <v>1.5770139999999999</v>
      </c>
      <c r="Q85">
        <v>4.3683940000000003E-3</v>
      </c>
      <c r="R85">
        <v>2.9988340000000002E-5</v>
      </c>
      <c r="S85">
        <v>4145.8109999999997</v>
      </c>
    </row>
    <row r="86" spans="1:19" x14ac:dyDescent="0.2">
      <c r="A86" t="s">
        <v>44</v>
      </c>
      <c r="C86">
        <v>1</v>
      </c>
      <c r="N86" t="s">
        <v>169</v>
      </c>
      <c r="O86">
        <v>0.50694139999999999</v>
      </c>
      <c r="P86">
        <v>0.56630270000000005</v>
      </c>
      <c r="Q86">
        <v>1.806478</v>
      </c>
      <c r="R86">
        <v>1.82131</v>
      </c>
      <c r="S86">
        <v>0.90933830000000004</v>
      </c>
    </row>
    <row r="87" spans="1:19" x14ac:dyDescent="0.2">
      <c r="A87" t="s">
        <v>45</v>
      </c>
      <c r="B87" t="s">
        <v>46</v>
      </c>
      <c r="N87" t="s">
        <v>170</v>
      </c>
      <c r="O87">
        <v>0.1647806</v>
      </c>
      <c r="P87">
        <v>4.7357910000000003E-2</v>
      </c>
      <c r="Q87">
        <v>0.1062823</v>
      </c>
      <c r="R87">
        <v>1.637319</v>
      </c>
      <c r="S87">
        <v>4.7190330000000003E-2</v>
      </c>
    </row>
    <row r="88" spans="1:19" x14ac:dyDescent="0.2">
      <c r="A88" t="s">
        <v>47</v>
      </c>
      <c r="C88" t="s">
        <v>42</v>
      </c>
      <c r="N88" t="s">
        <v>171</v>
      </c>
      <c r="O88">
        <v>0</v>
      </c>
      <c r="P88">
        <v>0</v>
      </c>
      <c r="Q88">
        <v>0</v>
      </c>
      <c r="R88">
        <v>0</v>
      </c>
      <c r="S88">
        <v>0</v>
      </c>
    </row>
    <row r="89" spans="1:19" x14ac:dyDescent="0.2">
      <c r="A89" t="s">
        <v>48</v>
      </c>
      <c r="N89" t="s">
        <v>172</v>
      </c>
      <c r="O89">
        <v>8.8570159999999995E-2</v>
      </c>
      <c r="P89">
        <v>139.2158</v>
      </c>
      <c r="Q89">
        <v>0.1208473</v>
      </c>
      <c r="R89">
        <v>8.2350149999999998E-4</v>
      </c>
      <c r="S89">
        <v>4559151</v>
      </c>
    </row>
    <row r="90" spans="1:19" x14ac:dyDescent="0.2">
      <c r="A90" t="s">
        <v>49</v>
      </c>
    </row>
    <row r="91" spans="1:19" x14ac:dyDescent="0.2">
      <c r="A91" t="s">
        <v>50</v>
      </c>
    </row>
    <row r="92" spans="1:19" x14ac:dyDescent="0.2">
      <c r="A92" t="s">
        <v>51</v>
      </c>
    </row>
    <row r="93" spans="1:19" x14ac:dyDescent="0.2">
      <c r="A93" t="s">
        <v>52</v>
      </c>
    </row>
    <row r="94" spans="1:19" x14ac:dyDescent="0.2">
      <c r="A94" t="s">
        <v>53</v>
      </c>
      <c r="D94" t="s">
        <v>46</v>
      </c>
      <c r="N94" t="s">
        <v>181</v>
      </c>
    </row>
    <row r="95" spans="1:19" x14ac:dyDescent="0.2">
      <c r="A95" t="s">
        <v>54</v>
      </c>
      <c r="D95">
        <v>180</v>
      </c>
      <c r="N95" t="s">
        <v>249</v>
      </c>
    </row>
    <row r="96" spans="1:19" x14ac:dyDescent="0.2">
      <c r="A96" t="s">
        <v>55</v>
      </c>
      <c r="C96">
        <v>20</v>
      </c>
      <c r="N96">
        <v>1</v>
      </c>
      <c r="O96">
        <v>1</v>
      </c>
      <c r="P96">
        <v>1</v>
      </c>
      <c r="Q96">
        <v>1</v>
      </c>
      <c r="R96">
        <v>1</v>
      </c>
    </row>
    <row r="97" spans="1:19" x14ac:dyDescent="0.2">
      <c r="A97" t="s">
        <v>56</v>
      </c>
      <c r="C97">
        <v>1</v>
      </c>
      <c r="N97" t="s">
        <v>182</v>
      </c>
    </row>
    <row r="98" spans="1:19" x14ac:dyDescent="0.2">
      <c r="A98" t="s">
        <v>57</v>
      </c>
      <c r="C98" t="s">
        <v>42</v>
      </c>
      <c r="N98" t="s">
        <v>279</v>
      </c>
    </row>
    <row r="99" spans="1:19" x14ac:dyDescent="0.2">
      <c r="A99" t="s">
        <v>58</v>
      </c>
      <c r="N99" t="s">
        <v>183</v>
      </c>
    </row>
    <row r="100" spans="1:19" x14ac:dyDescent="0.2">
      <c r="A100" t="s">
        <v>59</v>
      </c>
      <c r="N100" t="s">
        <v>184</v>
      </c>
      <c r="O100" t="s">
        <v>185</v>
      </c>
      <c r="P100" t="s">
        <v>186</v>
      </c>
      <c r="Q100" t="s">
        <v>250</v>
      </c>
      <c r="R100" t="s">
        <v>187</v>
      </c>
    </row>
    <row r="101" spans="1:19" x14ac:dyDescent="0.2">
      <c r="A101" t="s">
        <v>60</v>
      </c>
      <c r="N101" t="s">
        <v>188</v>
      </c>
    </row>
    <row r="102" spans="1:19" x14ac:dyDescent="0.2">
      <c r="A102" t="s">
        <v>61</v>
      </c>
      <c r="N102">
        <v>1</v>
      </c>
      <c r="O102">
        <v>8.7321759999999998E-2</v>
      </c>
      <c r="P102">
        <v>141.3648</v>
      </c>
      <c r="Q102">
        <v>0.1265086</v>
      </c>
      <c r="R102">
        <v>8.0867669999999995E-4</v>
      </c>
      <c r="S102">
        <v>222453.1</v>
      </c>
    </row>
    <row r="103" spans="1:19" x14ac:dyDescent="0.2">
      <c r="A103" t="s">
        <v>62</v>
      </c>
      <c r="C103" t="s">
        <v>42</v>
      </c>
      <c r="N103">
        <v>2</v>
      </c>
      <c r="O103">
        <v>8.8473940000000001E-2</v>
      </c>
      <c r="P103">
        <v>139.4915</v>
      </c>
      <c r="Q103">
        <v>0.1215714</v>
      </c>
      <c r="R103">
        <v>7.912975E-4</v>
      </c>
      <c r="S103">
        <v>227349.6</v>
      </c>
    </row>
    <row r="104" spans="1:19" x14ac:dyDescent="0.2">
      <c r="A104" t="s">
        <v>58</v>
      </c>
      <c r="N104">
        <v>3</v>
      </c>
      <c r="O104">
        <v>8.9131509999999997E-2</v>
      </c>
      <c r="P104">
        <v>138.1841</v>
      </c>
      <c r="Q104">
        <v>0.1194886</v>
      </c>
      <c r="R104">
        <v>8.3275619999999999E-4</v>
      </c>
      <c r="S104">
        <v>229961.9</v>
      </c>
    </row>
    <row r="105" spans="1:19" x14ac:dyDescent="0.2">
      <c r="A105" t="s">
        <v>63</v>
      </c>
      <c r="N105">
        <v>4</v>
      </c>
      <c r="O105">
        <v>8.9302480000000004E-2</v>
      </c>
      <c r="P105">
        <v>137.91030000000001</v>
      </c>
      <c r="Q105">
        <v>0.1160678</v>
      </c>
      <c r="R105">
        <v>8.6032009999999996E-4</v>
      </c>
      <c r="S105">
        <v>232065.7</v>
      </c>
    </row>
    <row r="106" spans="1:19" x14ac:dyDescent="0.2">
      <c r="A106" t="s">
        <v>64</v>
      </c>
      <c r="N106">
        <v>1</v>
      </c>
      <c r="O106">
        <v>0.33729730000000002</v>
      </c>
      <c r="P106">
        <v>0.182808</v>
      </c>
      <c r="Q106">
        <v>0.66796409999999995</v>
      </c>
      <c r="R106">
        <v>1.977846</v>
      </c>
      <c r="S106">
        <v>0.23159950000000001</v>
      </c>
    </row>
    <row r="107" spans="1:19" x14ac:dyDescent="0.2">
      <c r="A107" t="s">
        <v>65</v>
      </c>
      <c r="N107">
        <v>2</v>
      </c>
      <c r="O107">
        <v>0.33893079999999998</v>
      </c>
      <c r="P107">
        <v>0.1343384</v>
      </c>
      <c r="Q107">
        <v>0.42264089999999999</v>
      </c>
      <c r="R107">
        <v>3.0518999999999998</v>
      </c>
      <c r="S107">
        <v>0.15110280000000001</v>
      </c>
    </row>
    <row r="108" spans="1:19" x14ac:dyDescent="0.2">
      <c r="A108" t="s">
        <v>66</v>
      </c>
      <c r="N108">
        <v>3</v>
      </c>
      <c r="O108">
        <v>0.3017727</v>
      </c>
      <c r="P108">
        <v>8.6854379999999995E-2</v>
      </c>
      <c r="Q108">
        <v>0.38982699999999998</v>
      </c>
      <c r="R108">
        <v>2.7351920000000001</v>
      </c>
      <c r="S108">
        <v>5.7400930000000003E-2</v>
      </c>
    </row>
    <row r="109" spans="1:19" x14ac:dyDescent="0.2">
      <c r="A109" t="s">
        <v>67</v>
      </c>
      <c r="N109">
        <v>4</v>
      </c>
      <c r="O109">
        <v>0.20839479999999999</v>
      </c>
      <c r="P109">
        <v>0.18489159999999999</v>
      </c>
      <c r="Q109">
        <v>0.22909779999999999</v>
      </c>
      <c r="R109">
        <v>1.632234</v>
      </c>
      <c r="S109">
        <v>7.6109769999999993E-2</v>
      </c>
    </row>
    <row r="110" spans="1:19" x14ac:dyDescent="0.2">
      <c r="A110" t="s">
        <v>68</v>
      </c>
      <c r="C110" t="s">
        <v>46</v>
      </c>
    </row>
    <row r="111" spans="1:19" x14ac:dyDescent="0.2">
      <c r="A111" t="s">
        <v>58</v>
      </c>
      <c r="D111" t="s">
        <v>13</v>
      </c>
      <c r="N111" t="s">
        <v>189</v>
      </c>
    </row>
    <row r="112" spans="1:19" x14ac:dyDescent="0.2">
      <c r="A112" t="s">
        <v>63</v>
      </c>
      <c r="B112">
        <v>1</v>
      </c>
      <c r="N112" t="s">
        <v>190</v>
      </c>
      <c r="O112" t="s">
        <v>191</v>
      </c>
      <c r="P112" t="s">
        <v>191</v>
      </c>
      <c r="Q112" t="s">
        <v>191</v>
      </c>
      <c r="R112" t="s">
        <v>191</v>
      </c>
    </row>
    <row r="113" spans="1:14" x14ac:dyDescent="0.2">
      <c r="A113" t="s">
        <v>64</v>
      </c>
      <c r="B113">
        <v>5</v>
      </c>
      <c r="N113" t="s">
        <v>192</v>
      </c>
    </row>
    <row r="114" spans="1:14" x14ac:dyDescent="0.2">
      <c r="A114" t="s">
        <v>69</v>
      </c>
      <c r="C114">
        <v>-80</v>
      </c>
      <c r="N114" t="s">
        <v>193</v>
      </c>
    </row>
    <row r="115" spans="1:14" x14ac:dyDescent="0.2">
      <c r="A115" t="s">
        <v>70</v>
      </c>
      <c r="C115">
        <v>20</v>
      </c>
      <c r="N115" t="s">
        <v>194</v>
      </c>
    </row>
    <row r="116" spans="1:14" x14ac:dyDescent="0.2">
      <c r="A116" t="s">
        <v>71</v>
      </c>
      <c r="C116">
        <v>4</v>
      </c>
      <c r="N116" t="s">
        <v>195</v>
      </c>
    </row>
    <row r="117" spans="1:14" x14ac:dyDescent="0.2">
      <c r="A117" t="s">
        <v>72</v>
      </c>
      <c r="B117">
        <v>40</v>
      </c>
      <c r="N117" t="s">
        <v>196</v>
      </c>
    </row>
    <row r="118" spans="1:14" x14ac:dyDescent="0.2">
      <c r="A118" t="s">
        <v>73</v>
      </c>
      <c r="C118">
        <v>20</v>
      </c>
      <c r="N118" t="s">
        <v>198</v>
      </c>
    </row>
    <row r="119" spans="1:14" x14ac:dyDescent="0.2">
      <c r="A119" t="s">
        <v>66</v>
      </c>
      <c r="C119">
        <v>0</v>
      </c>
      <c r="N119">
        <v>1</v>
      </c>
    </row>
    <row r="120" spans="1:14" x14ac:dyDescent="0.2">
      <c r="A120" t="s">
        <v>74</v>
      </c>
      <c r="N120">
        <v>2</v>
      </c>
    </row>
    <row r="121" spans="1:14" x14ac:dyDescent="0.2">
      <c r="N121">
        <v>3</v>
      </c>
    </row>
    <row r="122" spans="1:14" x14ac:dyDescent="0.2">
      <c r="N122">
        <v>4</v>
      </c>
    </row>
    <row r="123" spans="1:14" x14ac:dyDescent="0.2">
      <c r="A123" t="s">
        <v>275</v>
      </c>
      <c r="N123" t="s">
        <v>199</v>
      </c>
    </row>
    <row r="124" spans="1:14" x14ac:dyDescent="0.2">
      <c r="N124" t="s">
        <v>200</v>
      </c>
    </row>
    <row r="125" spans="1:14" x14ac:dyDescent="0.2">
      <c r="A125" t="s">
        <v>75</v>
      </c>
      <c r="N125" t="s">
        <v>201</v>
      </c>
    </row>
    <row r="126" spans="1:14" x14ac:dyDescent="0.2">
      <c r="A126" t="s">
        <v>76</v>
      </c>
      <c r="N126" t="s">
        <v>202</v>
      </c>
    </row>
    <row r="127" spans="1:14" x14ac:dyDescent="0.2">
      <c r="A127" t="s">
        <v>225</v>
      </c>
    </row>
    <row r="128" spans="1:14" x14ac:dyDescent="0.2">
      <c r="A128" t="s">
        <v>77</v>
      </c>
    </row>
    <row r="129" spans="1:4" x14ac:dyDescent="0.2">
      <c r="A129" t="s">
        <v>276</v>
      </c>
    </row>
    <row r="130" spans="1:4" x14ac:dyDescent="0.2">
      <c r="A130" t="s">
        <v>253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274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274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4.202</v>
      </c>
    </row>
    <row r="151" spans="1:5" x14ac:dyDescent="0.2">
      <c r="A151" t="s">
        <v>98</v>
      </c>
      <c r="B151" s="3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274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274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94"/>
  <sheetViews>
    <sheetView topLeftCell="C58" workbookViewId="0">
      <selection activeCell="S19" sqref="S19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284</v>
      </c>
    </row>
    <row r="2" spans="1:17" x14ac:dyDescent="0.2">
      <c r="O2" t="s">
        <v>138</v>
      </c>
    </row>
    <row r="3" spans="1:17" x14ac:dyDescent="0.2">
      <c r="A3" t="s">
        <v>1</v>
      </c>
      <c r="B3" t="s">
        <v>281</v>
      </c>
      <c r="O3" t="s">
        <v>139</v>
      </c>
    </row>
    <row r="4" spans="1:17" x14ac:dyDescent="0.2">
      <c r="A4" t="s">
        <v>2</v>
      </c>
      <c r="O4" t="s">
        <v>285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0.47083333333333338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281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798.43100000000004</v>
      </c>
      <c r="C17" s="3">
        <v>193.1</v>
      </c>
      <c r="D17" s="3">
        <v>28984200</v>
      </c>
      <c r="E17" s="3">
        <v>194.9</v>
      </c>
      <c r="F17" s="3">
        <v>244106</v>
      </c>
      <c r="G17" s="3">
        <v>197.4</v>
      </c>
      <c r="H17" s="3">
        <v>20490</v>
      </c>
      <c r="I17" s="3">
        <v>199.6</v>
      </c>
      <c r="J17" s="3">
        <v>9.1770700000000005</v>
      </c>
      <c r="O17" t="s">
        <v>150</v>
      </c>
    </row>
    <row r="18" spans="1:16" x14ac:dyDescent="0.2">
      <c r="A18" s="3">
        <v>201.7</v>
      </c>
      <c r="B18" s="3">
        <v>819.846</v>
      </c>
      <c r="C18" s="3">
        <v>203.8</v>
      </c>
      <c r="D18" s="3">
        <v>29000800</v>
      </c>
      <c r="E18" s="3">
        <v>205.6</v>
      </c>
      <c r="F18" s="3">
        <v>245005</v>
      </c>
      <c r="G18" s="3">
        <v>207.7</v>
      </c>
      <c r="H18" s="3">
        <v>20431.7</v>
      </c>
      <c r="I18" s="3">
        <v>209.9</v>
      </c>
      <c r="J18" s="3">
        <v>15.2951</v>
      </c>
    </row>
    <row r="19" spans="1:16" x14ac:dyDescent="0.2">
      <c r="A19" s="3">
        <v>212</v>
      </c>
      <c r="B19" s="3">
        <v>850.43799999999999</v>
      </c>
      <c r="C19" s="3">
        <v>214.1</v>
      </c>
      <c r="D19" s="3">
        <v>29288800</v>
      </c>
      <c r="E19" s="3">
        <v>215.9</v>
      </c>
      <c r="F19" s="3">
        <v>245935</v>
      </c>
      <c r="G19" s="3">
        <v>218</v>
      </c>
      <c r="H19" s="3">
        <v>19992.7</v>
      </c>
      <c r="I19" s="3">
        <v>220.2</v>
      </c>
      <c r="J19" s="3">
        <v>6.1180399999999997</v>
      </c>
      <c r="O19" t="s">
        <v>151</v>
      </c>
      <c r="P19" t="s">
        <v>152</v>
      </c>
    </row>
    <row r="20" spans="1:16" x14ac:dyDescent="0.2">
      <c r="A20" s="3">
        <v>222.3</v>
      </c>
      <c r="B20" s="3">
        <v>774.97699999999998</v>
      </c>
      <c r="C20" s="3">
        <v>224.4</v>
      </c>
      <c r="D20" s="3">
        <v>29048000</v>
      </c>
      <c r="E20" s="3">
        <v>226.2</v>
      </c>
      <c r="F20" s="3">
        <v>246114</v>
      </c>
      <c r="G20" s="3">
        <v>228.3</v>
      </c>
      <c r="H20" s="3">
        <v>19482.2</v>
      </c>
      <c r="I20" s="3">
        <v>230.4</v>
      </c>
      <c r="J20" s="3">
        <v>10.1967</v>
      </c>
      <c r="O20" t="s">
        <v>153</v>
      </c>
    </row>
    <row r="21" spans="1:16" x14ac:dyDescent="0.2">
      <c r="A21" s="3">
        <v>232.6</v>
      </c>
      <c r="B21" s="3">
        <v>761.721</v>
      </c>
      <c r="C21" s="3">
        <v>234.7</v>
      </c>
      <c r="D21" s="3">
        <v>29055600</v>
      </c>
      <c r="E21" s="3">
        <v>236.5</v>
      </c>
      <c r="F21" s="3">
        <v>245609</v>
      </c>
      <c r="G21" s="3">
        <v>238.6</v>
      </c>
      <c r="H21" s="3">
        <v>19511.099999999999</v>
      </c>
      <c r="I21" s="3">
        <v>240.7</v>
      </c>
      <c r="J21" s="3">
        <v>14.275399999999999</v>
      </c>
      <c r="O21" t="s">
        <v>154</v>
      </c>
    </row>
    <row r="22" spans="1:16" x14ac:dyDescent="0.2">
      <c r="A22" s="3">
        <v>253.8</v>
      </c>
      <c r="B22" s="3">
        <v>839.221</v>
      </c>
      <c r="C22" s="3">
        <v>255.9</v>
      </c>
      <c r="D22" s="3">
        <v>29163900</v>
      </c>
      <c r="E22" s="3">
        <v>257.7</v>
      </c>
      <c r="F22" s="3">
        <v>245205</v>
      </c>
      <c r="G22" s="3">
        <v>260.3</v>
      </c>
      <c r="H22" s="3">
        <v>18594.2</v>
      </c>
      <c r="I22" s="3">
        <v>262.39999999999998</v>
      </c>
      <c r="J22" s="3">
        <v>9.1770700000000005</v>
      </c>
    </row>
    <row r="23" spans="1:16" x14ac:dyDescent="0.2">
      <c r="A23" s="3">
        <v>264.60000000000002</v>
      </c>
      <c r="B23" s="3">
        <v>834.12199999999996</v>
      </c>
      <c r="C23" s="3">
        <v>266.60000000000002</v>
      </c>
      <c r="D23" s="3">
        <v>29217500</v>
      </c>
      <c r="E23" s="3">
        <v>268.39999999999998</v>
      </c>
      <c r="F23" s="3">
        <v>246251</v>
      </c>
      <c r="G23" s="3">
        <v>270.60000000000002</v>
      </c>
      <c r="H23" s="3">
        <v>18425.7</v>
      </c>
      <c r="I23" s="3">
        <v>272.7</v>
      </c>
      <c r="J23" s="3">
        <v>15.2951</v>
      </c>
    </row>
    <row r="24" spans="1:16" x14ac:dyDescent="0.2">
      <c r="A24" s="3">
        <v>274.89999999999998</v>
      </c>
      <c r="B24" s="3">
        <v>790.27300000000002</v>
      </c>
      <c r="C24" s="3">
        <v>276.89999999999998</v>
      </c>
      <c r="D24" s="3">
        <v>29293900</v>
      </c>
      <c r="E24" s="3">
        <v>278.7</v>
      </c>
      <c r="F24" s="3">
        <v>245060</v>
      </c>
      <c r="G24" s="3">
        <v>280.89999999999998</v>
      </c>
      <c r="H24" s="3">
        <v>18418.599999999999</v>
      </c>
      <c r="I24" s="3">
        <v>283</v>
      </c>
      <c r="J24" s="3">
        <v>21.4132</v>
      </c>
      <c r="O24" t="s">
        <v>155</v>
      </c>
    </row>
    <row r="25" spans="1:16" x14ac:dyDescent="0.2">
      <c r="A25" s="3">
        <v>285.2</v>
      </c>
      <c r="B25" s="3">
        <v>826.98400000000004</v>
      </c>
      <c r="C25" s="3">
        <v>287.2</v>
      </c>
      <c r="D25" s="3">
        <v>29334700</v>
      </c>
      <c r="E25" s="3">
        <v>289</v>
      </c>
      <c r="F25" s="3">
        <v>247688</v>
      </c>
      <c r="G25" s="3">
        <v>291.2</v>
      </c>
      <c r="H25" s="3">
        <v>18392.2</v>
      </c>
      <c r="I25" s="3">
        <v>293.3</v>
      </c>
      <c r="J25" s="3">
        <v>13.255800000000001</v>
      </c>
      <c r="O25" t="s">
        <v>156</v>
      </c>
    </row>
    <row r="26" spans="1:16" x14ac:dyDescent="0.2">
      <c r="A26" s="3">
        <v>295.39999999999998</v>
      </c>
      <c r="B26" s="3">
        <v>790.27300000000002</v>
      </c>
      <c r="C26" s="3">
        <v>297.5</v>
      </c>
      <c r="D26" s="3">
        <v>29244200</v>
      </c>
      <c r="E26" s="3">
        <v>299.3</v>
      </c>
      <c r="F26" s="3">
        <v>244935</v>
      </c>
      <c r="G26" s="3">
        <v>301.5</v>
      </c>
      <c r="H26" s="3">
        <v>18197.900000000001</v>
      </c>
      <c r="I26" s="3">
        <v>303.60000000000002</v>
      </c>
      <c r="J26" s="3">
        <v>19.373799999999999</v>
      </c>
      <c r="O26" t="s">
        <v>157</v>
      </c>
    </row>
    <row r="27" spans="1:16" x14ac:dyDescent="0.2">
      <c r="A27" s="3">
        <v>316.7</v>
      </c>
      <c r="B27" s="3">
        <v>848.399</v>
      </c>
      <c r="C27" s="3">
        <v>318.7</v>
      </c>
      <c r="D27" s="3">
        <v>29165200</v>
      </c>
      <c r="E27" s="3">
        <v>320.5</v>
      </c>
      <c r="F27" s="3">
        <v>246273</v>
      </c>
      <c r="G27" s="3">
        <v>323.10000000000002</v>
      </c>
      <c r="H27" s="3">
        <v>17733.599999999999</v>
      </c>
      <c r="I27" s="3">
        <v>325.2</v>
      </c>
      <c r="J27" s="3">
        <v>9.1770700000000005</v>
      </c>
      <c r="O27" t="s">
        <v>248</v>
      </c>
    </row>
    <row r="28" spans="1:16" x14ac:dyDescent="0.2">
      <c r="A28" s="3">
        <v>327.39999999999998</v>
      </c>
      <c r="B28" s="3">
        <v>818.82600000000002</v>
      </c>
      <c r="C28" s="3">
        <v>329.4</v>
      </c>
      <c r="D28" s="3">
        <v>29161400</v>
      </c>
      <c r="E28" s="3">
        <v>331.2</v>
      </c>
      <c r="F28" s="3">
        <v>247587</v>
      </c>
      <c r="G28" s="3">
        <v>333.4</v>
      </c>
      <c r="H28" s="3">
        <v>17265.8</v>
      </c>
      <c r="I28" s="3">
        <v>335.5</v>
      </c>
      <c r="J28" s="3">
        <v>18.354099999999999</v>
      </c>
      <c r="O28" t="s">
        <v>158</v>
      </c>
    </row>
    <row r="29" spans="1:16" x14ac:dyDescent="0.2">
      <c r="A29" s="3">
        <v>337.7</v>
      </c>
      <c r="B29" s="3">
        <v>793.33199999999999</v>
      </c>
      <c r="C29" s="3">
        <v>339.7</v>
      </c>
      <c r="D29" s="3">
        <v>29225100</v>
      </c>
      <c r="E29" s="3">
        <v>341.5</v>
      </c>
      <c r="F29" s="3">
        <v>246634</v>
      </c>
      <c r="G29" s="3">
        <v>343.7</v>
      </c>
      <c r="H29" s="3">
        <v>17283.599999999999</v>
      </c>
      <c r="I29" s="3">
        <v>345.8</v>
      </c>
      <c r="J29" s="3">
        <v>9.1770700000000005</v>
      </c>
    </row>
    <row r="30" spans="1:16" x14ac:dyDescent="0.2">
      <c r="A30" s="3">
        <v>348</v>
      </c>
      <c r="B30" s="3">
        <v>828.00400000000002</v>
      </c>
      <c r="C30" s="3">
        <v>350</v>
      </c>
      <c r="D30" s="3">
        <v>29211100</v>
      </c>
      <c r="E30" s="3">
        <v>351.8</v>
      </c>
      <c r="F30" s="3">
        <v>247184</v>
      </c>
      <c r="G30" s="3">
        <v>354</v>
      </c>
      <c r="H30" s="3">
        <v>16830</v>
      </c>
      <c r="I30" s="3">
        <v>356.1</v>
      </c>
      <c r="J30" s="3">
        <v>15.2951</v>
      </c>
      <c r="O30" t="s">
        <v>159</v>
      </c>
    </row>
    <row r="31" spans="1:16" x14ac:dyDescent="0.2">
      <c r="A31" s="3">
        <v>358.3</v>
      </c>
      <c r="B31" s="3">
        <v>808.62900000000002</v>
      </c>
      <c r="C31" s="3">
        <v>360.3</v>
      </c>
      <c r="D31" s="3">
        <v>29244200</v>
      </c>
      <c r="E31" s="3">
        <v>362.1</v>
      </c>
      <c r="F31" s="3">
        <v>247106</v>
      </c>
      <c r="G31" s="3">
        <v>364.3</v>
      </c>
      <c r="H31" s="3">
        <v>16947.7</v>
      </c>
      <c r="I31" s="3">
        <v>366.4</v>
      </c>
      <c r="J31" s="3">
        <v>19.373799999999999</v>
      </c>
      <c r="O31" t="s">
        <v>160</v>
      </c>
    </row>
    <row r="32" spans="1:16" x14ac:dyDescent="0.2">
      <c r="A32" s="3">
        <v>379.6</v>
      </c>
      <c r="B32" s="3">
        <v>817.80600000000004</v>
      </c>
      <c r="C32" s="3">
        <v>381.6</v>
      </c>
      <c r="D32" s="3">
        <v>29199600</v>
      </c>
      <c r="E32" s="3">
        <v>383.4</v>
      </c>
      <c r="F32" s="3">
        <v>249081</v>
      </c>
      <c r="G32" s="3">
        <v>386</v>
      </c>
      <c r="H32" s="3">
        <v>16510.400000000001</v>
      </c>
      <c r="I32" s="3">
        <v>388.1</v>
      </c>
      <c r="J32" s="3">
        <v>18.354099999999999</v>
      </c>
      <c r="O32" t="s">
        <v>159</v>
      </c>
    </row>
    <row r="33" spans="1:20" x14ac:dyDescent="0.2">
      <c r="A33" s="3">
        <v>390.3</v>
      </c>
      <c r="B33" s="3">
        <v>831.06299999999999</v>
      </c>
      <c r="C33" s="3">
        <v>392.3</v>
      </c>
      <c r="D33" s="3">
        <v>29253200</v>
      </c>
      <c r="E33" s="3">
        <v>394.1</v>
      </c>
      <c r="F33" s="3">
        <v>248379</v>
      </c>
      <c r="G33" s="3">
        <v>396.3</v>
      </c>
      <c r="H33" s="3">
        <v>16518.5</v>
      </c>
      <c r="I33" s="3">
        <v>398.4</v>
      </c>
      <c r="J33" s="3">
        <v>17.334499999999998</v>
      </c>
    </row>
    <row r="34" spans="1:20" x14ac:dyDescent="0.2">
      <c r="A34" s="3">
        <v>400.6</v>
      </c>
      <c r="B34" s="3">
        <v>775.99699999999996</v>
      </c>
      <c r="C34" s="3">
        <v>402.6</v>
      </c>
      <c r="D34" s="3">
        <v>29316900</v>
      </c>
      <c r="E34" s="3">
        <v>404.4</v>
      </c>
      <c r="F34" s="3">
        <v>249222</v>
      </c>
      <c r="G34" s="3">
        <v>406.6</v>
      </c>
      <c r="H34" s="3">
        <v>16403.3</v>
      </c>
      <c r="I34" s="3">
        <v>408.7</v>
      </c>
      <c r="J34" s="3">
        <v>13.255800000000001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410.9</v>
      </c>
      <c r="B35" s="3">
        <v>869.81299999999999</v>
      </c>
      <c r="C35" s="3">
        <v>412.9</v>
      </c>
      <c r="D35" s="3">
        <v>29290100</v>
      </c>
      <c r="E35" s="3">
        <v>414.7</v>
      </c>
      <c r="F35" s="3">
        <v>248475</v>
      </c>
      <c r="G35" s="3">
        <v>416.9</v>
      </c>
      <c r="H35" s="3">
        <v>16219.7</v>
      </c>
      <c r="I35" s="3">
        <v>419</v>
      </c>
      <c r="J35" s="3">
        <v>13.255800000000001</v>
      </c>
      <c r="O35" t="s">
        <v>167</v>
      </c>
      <c r="P35" s="3">
        <v>3.2650510000000002E-3</v>
      </c>
      <c r="Q35" s="3">
        <v>118.50449999999999</v>
      </c>
      <c r="R35" s="3">
        <v>8.1444649999999993E-2</v>
      </c>
      <c r="S35" s="3">
        <v>4.4890489999999999E-5</v>
      </c>
      <c r="T35" s="3">
        <v>245353.9</v>
      </c>
    </row>
    <row r="36" spans="1:20" x14ac:dyDescent="0.2">
      <c r="A36" s="3">
        <v>421.2</v>
      </c>
      <c r="B36" s="3">
        <v>836.16200000000003</v>
      </c>
      <c r="C36" s="3">
        <v>423.2</v>
      </c>
      <c r="D36" s="3">
        <v>29320700</v>
      </c>
      <c r="E36" s="3">
        <v>425</v>
      </c>
      <c r="F36" s="3">
        <v>248002</v>
      </c>
      <c r="G36" s="3">
        <v>427.2</v>
      </c>
      <c r="H36" s="3">
        <v>16162.3</v>
      </c>
      <c r="I36" s="3">
        <v>429.3</v>
      </c>
      <c r="J36" s="3">
        <v>13.255800000000001</v>
      </c>
      <c r="O36" t="s">
        <v>168</v>
      </c>
      <c r="P36" s="3">
        <v>1.4503850000000001E-4</v>
      </c>
      <c r="Q36" s="3">
        <v>0.41460340000000001</v>
      </c>
      <c r="R36" s="3">
        <v>2.1956340000000001E-3</v>
      </c>
      <c r="S36" s="3">
        <v>1.539799E-5</v>
      </c>
      <c r="T36" s="3">
        <v>815.21929999999998</v>
      </c>
    </row>
    <row r="37" spans="1:20" x14ac:dyDescent="0.2">
      <c r="O37" t="s">
        <v>169</v>
      </c>
      <c r="P37" s="3">
        <v>1.9865900000000001</v>
      </c>
      <c r="Q37" s="3">
        <v>0.15646350000000001</v>
      </c>
      <c r="R37" s="3">
        <v>1.2056249999999999</v>
      </c>
      <c r="S37" s="3">
        <v>15.339969999999999</v>
      </c>
      <c r="T37" s="3">
        <v>0.14859230000000001</v>
      </c>
    </row>
    <row r="38" spans="1:20" x14ac:dyDescent="0.2">
      <c r="A38" t="s">
        <v>17</v>
      </c>
      <c r="O38" t="s">
        <v>170</v>
      </c>
      <c r="P38" s="3">
        <v>1.587172</v>
      </c>
      <c r="Q38" s="3">
        <v>9.1385279999999999E-2</v>
      </c>
      <c r="R38" s="3">
        <v>0.24144350000000001</v>
      </c>
      <c r="S38" s="3">
        <v>13.51474</v>
      </c>
      <c r="T38" s="3">
        <v>9.1006009999999998E-2</v>
      </c>
    </row>
    <row r="39" spans="1:20" x14ac:dyDescent="0.2">
      <c r="O39" t="s">
        <v>171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</row>
    <row r="40" spans="1:20" x14ac:dyDescent="0.2">
      <c r="A40" t="s">
        <v>18</v>
      </c>
      <c r="O40" t="s">
        <v>172</v>
      </c>
      <c r="P40" s="3">
        <v>3.2650079999999998E-3</v>
      </c>
      <c r="Q40" s="3">
        <v>118.5042</v>
      </c>
      <c r="R40" s="3">
        <v>8.1439659999999997E-2</v>
      </c>
      <c r="S40" s="3">
        <v>4.4884059999999997E-5</v>
      </c>
      <c r="T40" s="3">
        <v>1226770</v>
      </c>
    </row>
    <row r="42" spans="1:20" x14ac:dyDescent="0.2">
      <c r="A42" t="s">
        <v>19</v>
      </c>
      <c r="B42" t="s">
        <v>281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 s="3">
        <v>3.3199810000000001E-3</v>
      </c>
      <c r="Q43" s="3">
        <v>118.99079999999999</v>
      </c>
      <c r="R43" s="3">
        <v>7.487357E-2</v>
      </c>
      <c r="S43" s="3">
        <v>6.3906629999999998E-5</v>
      </c>
      <c r="T43" s="3">
        <v>245827.8</v>
      </c>
    </row>
    <row r="44" spans="1:20" x14ac:dyDescent="0.2">
      <c r="A44" t="s">
        <v>21</v>
      </c>
      <c r="D44" t="s">
        <v>13</v>
      </c>
      <c r="O44" t="s">
        <v>168</v>
      </c>
      <c r="P44" s="3">
        <v>9.1103769999999998E-5</v>
      </c>
      <c r="Q44" s="3">
        <v>0.4725377</v>
      </c>
      <c r="R44" s="3">
        <v>6.5486600000000004E-4</v>
      </c>
      <c r="S44" s="3">
        <v>1.9963159999999999E-5</v>
      </c>
      <c r="T44" s="3">
        <v>1163.4390000000001</v>
      </c>
    </row>
    <row r="45" spans="1:20" x14ac:dyDescent="0.2">
      <c r="A45" t="s">
        <v>22</v>
      </c>
      <c r="C45">
        <v>-5</v>
      </c>
      <c r="O45" t="s">
        <v>169</v>
      </c>
      <c r="P45" s="3">
        <v>1.227201</v>
      </c>
      <c r="Q45" s="3">
        <v>0.1775979</v>
      </c>
      <c r="R45" s="3">
        <v>0.39114599999999999</v>
      </c>
      <c r="S45" s="3">
        <v>13.97006</v>
      </c>
      <c r="T45" s="3">
        <v>0.2116546</v>
      </c>
    </row>
    <row r="46" spans="1:20" x14ac:dyDescent="0.2">
      <c r="A46" t="s">
        <v>20</v>
      </c>
      <c r="D46">
        <v>6</v>
      </c>
      <c r="O46" t="s">
        <v>170</v>
      </c>
      <c r="P46" s="3">
        <v>1.5724739999999999</v>
      </c>
      <c r="Q46" s="3">
        <v>9.1296520000000006E-2</v>
      </c>
      <c r="R46" s="3">
        <v>0.25012210000000001</v>
      </c>
      <c r="S46" s="3">
        <v>11.31784</v>
      </c>
      <c r="T46" s="3">
        <v>9.0919159999999999E-2</v>
      </c>
    </row>
    <row r="47" spans="1:20" x14ac:dyDescent="0.2">
      <c r="A47" t="s">
        <v>21</v>
      </c>
      <c r="D47" t="s">
        <v>13</v>
      </c>
      <c r="O47" t="s">
        <v>171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</row>
    <row r="48" spans="1:20" x14ac:dyDescent="0.2">
      <c r="A48" t="s">
        <v>22</v>
      </c>
      <c r="C48">
        <v>-6</v>
      </c>
      <c r="O48" t="s">
        <v>172</v>
      </c>
      <c r="P48" s="3">
        <v>3.320108E-3</v>
      </c>
      <c r="Q48" s="3">
        <v>118.9893</v>
      </c>
      <c r="R48" s="3">
        <v>7.4872369999999994E-2</v>
      </c>
      <c r="S48" s="3">
        <v>6.3878000000000001E-5</v>
      </c>
      <c r="T48" s="3">
        <v>1229139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-6</v>
      </c>
      <c r="O51" t="s">
        <v>167</v>
      </c>
      <c r="P51" s="3">
        <v>3.3181909999999998E-3</v>
      </c>
      <c r="Q51" s="3">
        <v>118.2454</v>
      </c>
      <c r="R51" s="3">
        <v>6.9698700000000002E-2</v>
      </c>
      <c r="S51" s="3">
        <v>5.7777079999999998E-5</v>
      </c>
      <c r="T51" s="3">
        <v>246956.9</v>
      </c>
    </row>
    <row r="52" spans="1:20" x14ac:dyDescent="0.2">
      <c r="A52" t="s">
        <v>20</v>
      </c>
      <c r="D52">
        <v>16</v>
      </c>
      <c r="O52" t="s">
        <v>168</v>
      </c>
      <c r="P52" s="3">
        <v>8.6015399999999996E-5</v>
      </c>
      <c r="Q52" s="3">
        <v>0.2849912</v>
      </c>
      <c r="R52" s="3">
        <v>1.52612E-3</v>
      </c>
      <c r="S52" s="3">
        <v>1.9707600000000001E-5</v>
      </c>
      <c r="T52" s="3">
        <v>510.41419999999999</v>
      </c>
    </row>
    <row r="53" spans="1:20" x14ac:dyDescent="0.2">
      <c r="A53" t="s">
        <v>21</v>
      </c>
      <c r="D53" t="s">
        <v>13</v>
      </c>
      <c r="O53" t="s">
        <v>169</v>
      </c>
      <c r="P53" s="3">
        <v>1.159284</v>
      </c>
      <c r="Q53" s="3">
        <v>0.10778600000000001</v>
      </c>
      <c r="R53" s="3">
        <v>0.97921689999999995</v>
      </c>
      <c r="S53" s="3">
        <v>15.25433</v>
      </c>
      <c r="T53" s="3">
        <v>9.2430789999999999E-2</v>
      </c>
    </row>
    <row r="54" spans="1:20" x14ac:dyDescent="0.2">
      <c r="A54" t="s">
        <v>22</v>
      </c>
      <c r="C54">
        <v>-6</v>
      </c>
      <c r="O54" t="s">
        <v>170</v>
      </c>
      <c r="P54" s="3">
        <v>1.5693379999999999</v>
      </c>
      <c r="Q54" s="3">
        <v>9.1092049999999994E-2</v>
      </c>
      <c r="R54" s="3">
        <v>0.25746599999999997</v>
      </c>
      <c r="S54" s="3">
        <v>11.87021</v>
      </c>
      <c r="T54" s="3">
        <v>9.0713199999999994E-2</v>
      </c>
    </row>
    <row r="55" spans="1:20" x14ac:dyDescent="0.2">
      <c r="O55" t="s">
        <v>171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</row>
    <row r="56" spans="1:20" x14ac:dyDescent="0.2">
      <c r="A56" t="s">
        <v>23</v>
      </c>
      <c r="O56" t="s">
        <v>172</v>
      </c>
      <c r="P56" s="3">
        <v>3.3181420000000001E-3</v>
      </c>
      <c r="Q56" s="3">
        <v>118.245</v>
      </c>
      <c r="R56" s="3">
        <v>6.9696910000000001E-2</v>
      </c>
      <c r="S56" s="3">
        <v>5.7805400000000001E-5</v>
      </c>
      <c r="T56" s="3">
        <v>1234784</v>
      </c>
    </row>
    <row r="58" spans="1:20" x14ac:dyDescent="0.2">
      <c r="A58" t="s">
        <v>19</v>
      </c>
      <c r="B58" t="s">
        <v>281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 s="3">
        <v>3.323023E-3</v>
      </c>
      <c r="Q59" s="3">
        <v>117.74930000000001</v>
      </c>
      <c r="R59" s="3">
        <v>6.5811060000000005E-2</v>
      </c>
      <c r="S59" s="3">
        <v>6.0693009999999997E-5</v>
      </c>
      <c r="T59" s="3">
        <v>248631.9</v>
      </c>
    </row>
    <row r="60" spans="1:20" x14ac:dyDescent="0.2">
      <c r="A60" t="s">
        <v>26</v>
      </c>
      <c r="O60" t="s">
        <v>168</v>
      </c>
      <c r="P60" s="3">
        <v>1.41268E-4</v>
      </c>
      <c r="Q60" s="3">
        <v>0.3640273</v>
      </c>
      <c r="R60" s="3">
        <v>5.9217489999999998E-4</v>
      </c>
      <c r="S60" s="3">
        <v>1.0177629999999999E-5</v>
      </c>
      <c r="T60" s="3">
        <v>508.72719999999998</v>
      </c>
    </row>
    <row r="61" spans="1:20" x14ac:dyDescent="0.2">
      <c r="A61" t="s">
        <v>27</v>
      </c>
      <c r="O61" t="s">
        <v>169</v>
      </c>
      <c r="P61" s="3">
        <v>1.9011899999999999</v>
      </c>
      <c r="Q61" s="3">
        <v>0.13825809999999999</v>
      </c>
      <c r="R61" s="3">
        <v>0.40240759999999998</v>
      </c>
      <c r="S61" s="3">
        <v>7.4993350000000003</v>
      </c>
      <c r="T61" s="3">
        <v>9.1504650000000007E-2</v>
      </c>
    </row>
    <row r="62" spans="1:20" x14ac:dyDescent="0.2">
      <c r="A62" t="s">
        <v>28</v>
      </c>
      <c r="D62">
        <v>1700</v>
      </c>
      <c r="O62" t="s">
        <v>170</v>
      </c>
      <c r="P62" s="3">
        <v>1.562937</v>
      </c>
      <c r="Q62" s="3">
        <v>9.0789419999999996E-2</v>
      </c>
      <c r="R62" s="3">
        <v>0.26314910000000002</v>
      </c>
      <c r="S62" s="3">
        <v>11.54495</v>
      </c>
      <c r="T62" s="3">
        <v>9.0410270000000001E-2</v>
      </c>
    </row>
    <row r="63" spans="1:20" x14ac:dyDescent="0.2">
      <c r="A63" t="s">
        <v>29</v>
      </c>
      <c r="D63">
        <v>-5825</v>
      </c>
      <c r="O63" t="s">
        <v>171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</row>
    <row r="64" spans="1:20" x14ac:dyDescent="0.2">
      <c r="A64" t="s">
        <v>30</v>
      </c>
      <c r="D64">
        <v>0</v>
      </c>
      <c r="O64" t="s">
        <v>172</v>
      </c>
      <c r="P64" s="3">
        <v>3.3228580000000001E-3</v>
      </c>
      <c r="Q64" s="3">
        <v>117.7488</v>
      </c>
      <c r="R64" s="3">
        <v>6.581149E-2</v>
      </c>
      <c r="S64" s="3">
        <v>6.0696879999999997E-5</v>
      </c>
      <c r="T64" s="3">
        <v>1243159</v>
      </c>
    </row>
    <row r="65" spans="1:20" x14ac:dyDescent="0.2">
      <c r="A65" t="s">
        <v>31</v>
      </c>
    </row>
    <row r="66" spans="1:20" x14ac:dyDescent="0.2">
      <c r="A66" t="s">
        <v>28</v>
      </c>
      <c r="D66">
        <v>1100</v>
      </c>
    </row>
    <row r="67" spans="1:20" x14ac:dyDescent="0.2">
      <c r="A67" t="s">
        <v>29</v>
      </c>
      <c r="D67">
        <v>-5825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 s="3">
        <v>3.3065619999999999E-3</v>
      </c>
      <c r="Q72" s="3">
        <v>118.3725</v>
      </c>
      <c r="R72" s="3">
        <v>7.2956999999999994E-2</v>
      </c>
      <c r="S72" s="3">
        <v>5.6816800000000001E-5</v>
      </c>
      <c r="T72" s="3">
        <v>246692.6</v>
      </c>
    </row>
    <row r="73" spans="1:20" x14ac:dyDescent="0.2">
      <c r="O73" t="s">
        <v>168</v>
      </c>
      <c r="P73" s="3">
        <v>1.1199450000000001E-4</v>
      </c>
      <c r="Q73" s="3">
        <v>0.58296740000000002</v>
      </c>
      <c r="R73" s="3">
        <v>6.1502670000000001E-3</v>
      </c>
      <c r="S73" s="3">
        <v>1.7095159999999999E-5</v>
      </c>
      <c r="T73" s="3">
        <v>1486.827</v>
      </c>
    </row>
    <row r="74" spans="1:20" x14ac:dyDescent="0.2">
      <c r="A74" t="s">
        <v>34</v>
      </c>
      <c r="C74" t="s">
        <v>8</v>
      </c>
      <c r="O74" t="s">
        <v>169</v>
      </c>
      <c r="P74" s="3">
        <v>0.7573645</v>
      </c>
      <c r="Q74" s="3">
        <v>0.1101231</v>
      </c>
      <c r="R74" s="3">
        <v>1.885003</v>
      </c>
      <c r="S74" s="3">
        <v>6.7279289999999996</v>
      </c>
      <c r="T74" s="3">
        <v>0.13476879999999999</v>
      </c>
    </row>
    <row r="75" spans="1:20" x14ac:dyDescent="0.2">
      <c r="A75" t="s">
        <v>35</v>
      </c>
      <c r="C75" s="1">
        <v>44838</v>
      </c>
      <c r="O75" t="s">
        <v>170</v>
      </c>
      <c r="P75" s="3">
        <v>0.78645259999999995</v>
      </c>
      <c r="Q75" s="3">
        <v>4.5569970000000001E-2</v>
      </c>
      <c r="R75" s="3">
        <v>0.1262788</v>
      </c>
      <c r="S75" s="3">
        <v>5.9888149999999998</v>
      </c>
      <c r="T75" s="3">
        <v>4.538064E-2</v>
      </c>
    </row>
    <row r="76" spans="1:20" x14ac:dyDescent="0.2">
      <c r="A76" t="s">
        <v>36</v>
      </c>
      <c r="C76" s="2">
        <v>0.47083333333333338</v>
      </c>
      <c r="O76" t="s">
        <v>171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</row>
    <row r="77" spans="1:20" x14ac:dyDescent="0.2">
      <c r="O77" t="s">
        <v>172</v>
      </c>
      <c r="P77" s="3">
        <v>3.3066079999999999E-3</v>
      </c>
      <c r="Q77" s="3">
        <v>118.3698</v>
      </c>
      <c r="R77" s="3">
        <v>7.292701E-2</v>
      </c>
      <c r="S77" s="3">
        <v>5.6833970000000003E-5</v>
      </c>
      <c r="T77" s="3">
        <v>4933852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281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442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 s="3">
        <v>3.3065619999999999E-3</v>
      </c>
      <c r="Q84" s="3">
        <v>118.3725</v>
      </c>
      <c r="R84" s="3">
        <v>7.2956999999999994E-2</v>
      </c>
      <c r="S84" s="3">
        <v>5.6816800000000001E-5</v>
      </c>
      <c r="T84" s="3">
        <v>246692.6</v>
      </c>
    </row>
    <row r="85" spans="1:20" x14ac:dyDescent="0.2">
      <c r="A85" t="s">
        <v>43</v>
      </c>
      <c r="O85" t="s">
        <v>168</v>
      </c>
      <c r="P85" s="3">
        <v>2.7745229999999999E-5</v>
      </c>
      <c r="Q85" s="3">
        <v>0.51778210000000002</v>
      </c>
      <c r="R85" s="3">
        <v>6.7674340000000001E-3</v>
      </c>
      <c r="S85" s="3">
        <v>8.3356629999999993E-6</v>
      </c>
      <c r="T85" s="3">
        <v>1457.222</v>
      </c>
    </row>
    <row r="86" spans="1:20" x14ac:dyDescent="0.2">
      <c r="A86" t="s">
        <v>44</v>
      </c>
      <c r="C86">
        <v>1</v>
      </c>
      <c r="O86" t="s">
        <v>169</v>
      </c>
      <c r="P86" s="3">
        <v>0.41954799999999998</v>
      </c>
      <c r="Q86" s="3">
        <v>0.21870870000000001</v>
      </c>
      <c r="R86" s="3">
        <v>4.6379609999999998</v>
      </c>
      <c r="S86" s="3">
        <v>7.3355620000000004</v>
      </c>
      <c r="T86" s="3">
        <v>0.29535169999999999</v>
      </c>
    </row>
    <row r="87" spans="1:20" x14ac:dyDescent="0.2">
      <c r="A87" t="s">
        <v>45</v>
      </c>
      <c r="B87" t="s">
        <v>46</v>
      </c>
      <c r="O87" t="s">
        <v>170</v>
      </c>
      <c r="P87" s="3">
        <v>0.78645259999999995</v>
      </c>
      <c r="Q87" s="3">
        <v>4.5569970000000001E-2</v>
      </c>
      <c r="R87" s="3">
        <v>0.1262788</v>
      </c>
      <c r="S87" s="3">
        <v>5.9888149999999998</v>
      </c>
      <c r="T87" s="3">
        <v>4.538064E-2</v>
      </c>
    </row>
    <row r="88" spans="1:20" x14ac:dyDescent="0.2">
      <c r="A88" t="s">
        <v>47</v>
      </c>
      <c r="C88" t="s">
        <v>42</v>
      </c>
      <c r="O88" t="s">
        <v>171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</row>
    <row r="89" spans="1:20" x14ac:dyDescent="0.2">
      <c r="A89" t="s">
        <v>48</v>
      </c>
      <c r="O89" t="s">
        <v>172</v>
      </c>
      <c r="P89" s="3">
        <v>3.3066079999999999E-3</v>
      </c>
      <c r="Q89" s="3">
        <v>118.3698</v>
      </c>
      <c r="R89" s="3">
        <v>7.292701E-2</v>
      </c>
      <c r="S89" s="3">
        <v>5.6833970000000003E-5</v>
      </c>
      <c r="T89" s="3">
        <v>4933852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286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 s="3">
        <v>3.2650510000000002E-3</v>
      </c>
      <c r="Q102" s="3">
        <v>118.50449999999999</v>
      </c>
      <c r="R102" s="3">
        <v>8.1444649999999993E-2</v>
      </c>
      <c r="S102" s="3">
        <v>4.4890489999999999E-5</v>
      </c>
      <c r="T102" s="3">
        <v>245353.9</v>
      </c>
    </row>
    <row r="103" spans="1:20" x14ac:dyDescent="0.2">
      <c r="A103" t="s">
        <v>62</v>
      </c>
      <c r="C103" t="s">
        <v>42</v>
      </c>
      <c r="O103">
        <v>2</v>
      </c>
      <c r="P103" s="3">
        <v>3.3199810000000001E-3</v>
      </c>
      <c r="Q103" s="3">
        <v>118.99079999999999</v>
      </c>
      <c r="R103" s="3">
        <v>7.487357E-2</v>
      </c>
      <c r="S103" s="3">
        <v>6.3906629999999998E-5</v>
      </c>
      <c r="T103" s="3">
        <v>245827.8</v>
      </c>
    </row>
    <row r="104" spans="1:20" x14ac:dyDescent="0.2">
      <c r="A104" t="s">
        <v>58</v>
      </c>
      <c r="O104">
        <v>3</v>
      </c>
      <c r="P104" s="3">
        <v>3.3181909999999998E-3</v>
      </c>
      <c r="Q104" s="3">
        <v>118.2454</v>
      </c>
      <c r="R104" s="3">
        <v>6.9698700000000002E-2</v>
      </c>
      <c r="S104" s="3">
        <v>5.7777079999999998E-5</v>
      </c>
      <c r="T104" s="3">
        <v>246956.9</v>
      </c>
    </row>
    <row r="105" spans="1:20" x14ac:dyDescent="0.2">
      <c r="A105" t="s">
        <v>63</v>
      </c>
      <c r="O105">
        <v>4</v>
      </c>
      <c r="P105" s="3">
        <v>3.323023E-3</v>
      </c>
      <c r="Q105" s="3">
        <v>117.74930000000001</v>
      </c>
      <c r="R105" s="3">
        <v>6.5811060000000005E-2</v>
      </c>
      <c r="S105" s="3">
        <v>6.0693009999999997E-5</v>
      </c>
      <c r="T105" s="3">
        <v>248631.9</v>
      </c>
    </row>
    <row r="106" spans="1:20" x14ac:dyDescent="0.2">
      <c r="A106" t="s">
        <v>64</v>
      </c>
      <c r="O106">
        <v>1</v>
      </c>
      <c r="P106" s="3">
        <v>1.9865900000000001</v>
      </c>
      <c r="Q106" s="3">
        <v>0.15646350000000001</v>
      </c>
      <c r="R106" s="3">
        <v>1.2056249999999999</v>
      </c>
      <c r="S106" s="3">
        <v>15.339969999999999</v>
      </c>
      <c r="T106" s="3">
        <v>0.14859230000000001</v>
      </c>
    </row>
    <row r="107" spans="1:20" x14ac:dyDescent="0.2">
      <c r="A107" t="s">
        <v>65</v>
      </c>
      <c r="O107">
        <v>2</v>
      </c>
      <c r="P107" s="3">
        <v>1.227201</v>
      </c>
      <c r="Q107" s="3">
        <v>0.1775979</v>
      </c>
      <c r="R107" s="3">
        <v>0.39114599999999999</v>
      </c>
      <c r="S107" s="3">
        <v>13.97006</v>
      </c>
      <c r="T107" s="3">
        <v>0.2116546</v>
      </c>
    </row>
    <row r="108" spans="1:20" x14ac:dyDescent="0.2">
      <c r="A108" t="s">
        <v>66</v>
      </c>
      <c r="O108">
        <v>3</v>
      </c>
      <c r="P108" s="3">
        <v>1.159284</v>
      </c>
      <c r="Q108" s="3">
        <v>0.10778600000000001</v>
      </c>
      <c r="R108" s="3">
        <v>0.97921689999999995</v>
      </c>
      <c r="S108" s="3">
        <v>15.25433</v>
      </c>
      <c r="T108" s="3">
        <v>9.2430789999999999E-2</v>
      </c>
    </row>
    <row r="109" spans="1:20" x14ac:dyDescent="0.2">
      <c r="A109" t="s">
        <v>67</v>
      </c>
      <c r="O109">
        <v>4</v>
      </c>
      <c r="P109" s="3">
        <v>1.9011899999999999</v>
      </c>
      <c r="Q109" s="3">
        <v>0.13825809999999999</v>
      </c>
      <c r="R109" s="3">
        <v>0.40240759999999998</v>
      </c>
      <c r="S109" s="3">
        <v>7.4993350000000003</v>
      </c>
      <c r="T109" s="3">
        <v>9.1504650000000007E-2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282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225</v>
      </c>
    </row>
    <row r="128" spans="1:15" x14ac:dyDescent="0.2">
      <c r="A128" t="s">
        <v>283</v>
      </c>
    </row>
    <row r="129" spans="1:4" x14ac:dyDescent="0.2">
      <c r="A129" t="s">
        <v>276</v>
      </c>
    </row>
    <row r="130" spans="1:4" x14ac:dyDescent="0.2">
      <c r="A130" t="s">
        <v>253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281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281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4.1779999999999999</v>
      </c>
    </row>
    <row r="151" spans="1:5" x14ac:dyDescent="0.2">
      <c r="A151" t="s">
        <v>98</v>
      </c>
      <c r="B151" s="3">
        <v>2.5779999999999998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281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281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94"/>
  <sheetViews>
    <sheetView topLeftCell="E55" workbookViewId="0">
      <selection activeCell="S19" sqref="S19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289</v>
      </c>
    </row>
    <row r="2" spans="1:17" x14ac:dyDescent="0.2">
      <c r="O2" t="s">
        <v>138</v>
      </c>
    </row>
    <row r="3" spans="1:17" x14ac:dyDescent="0.2">
      <c r="A3" t="s">
        <v>1</v>
      </c>
      <c r="B3" t="s">
        <v>287</v>
      </c>
      <c r="O3" t="s">
        <v>139</v>
      </c>
    </row>
    <row r="4" spans="1:17" x14ac:dyDescent="0.2">
      <c r="A4" t="s">
        <v>2</v>
      </c>
      <c r="O4" t="s">
        <v>290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>
        <v>44838</v>
      </c>
      <c r="O7" t="s">
        <v>245</v>
      </c>
    </row>
    <row r="8" spans="1:17" x14ac:dyDescent="0.2">
      <c r="A8" t="s">
        <v>6</v>
      </c>
      <c r="C8">
        <v>0.47986111111111113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287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>
        <v>191</v>
      </c>
      <c r="B17">
        <v>372867</v>
      </c>
      <c r="C17">
        <v>193.1</v>
      </c>
      <c r="D17">
        <v>17989600</v>
      </c>
      <c r="E17">
        <v>194.9</v>
      </c>
      <c r="F17">
        <v>278225</v>
      </c>
      <c r="G17">
        <v>197.2</v>
      </c>
      <c r="H17">
        <v>9615210</v>
      </c>
      <c r="I17">
        <v>199.5</v>
      </c>
      <c r="J17">
        <v>2809.53</v>
      </c>
      <c r="O17" t="s">
        <v>150</v>
      </c>
    </row>
    <row r="18" spans="1:16" x14ac:dyDescent="0.2">
      <c r="A18">
        <v>201.6</v>
      </c>
      <c r="B18">
        <v>374399</v>
      </c>
      <c r="C18">
        <v>203.7</v>
      </c>
      <c r="D18">
        <v>17980700</v>
      </c>
      <c r="E18">
        <v>205.5</v>
      </c>
      <c r="F18">
        <v>277868</v>
      </c>
      <c r="G18">
        <v>207.8</v>
      </c>
      <c r="H18">
        <v>9586080</v>
      </c>
      <c r="I18">
        <v>210.1</v>
      </c>
      <c r="J18">
        <v>2750.38</v>
      </c>
    </row>
    <row r="19" spans="1:16" x14ac:dyDescent="0.2">
      <c r="A19">
        <v>212.3</v>
      </c>
      <c r="B19">
        <v>376787</v>
      </c>
      <c r="C19">
        <v>214.3</v>
      </c>
      <c r="D19">
        <v>17970500</v>
      </c>
      <c r="E19">
        <v>216.1</v>
      </c>
      <c r="F19">
        <v>278697</v>
      </c>
      <c r="G19">
        <v>218.5</v>
      </c>
      <c r="H19">
        <v>9561380</v>
      </c>
      <c r="I19">
        <v>220.8</v>
      </c>
      <c r="J19">
        <v>2804.43</v>
      </c>
      <c r="O19" t="s">
        <v>151</v>
      </c>
      <c r="P19" t="s">
        <v>152</v>
      </c>
    </row>
    <row r="20" spans="1:16" x14ac:dyDescent="0.2">
      <c r="A20">
        <v>222.9</v>
      </c>
      <c r="B20">
        <v>376544</v>
      </c>
      <c r="C20">
        <v>225</v>
      </c>
      <c r="D20">
        <v>17919500</v>
      </c>
      <c r="E20">
        <v>226.8</v>
      </c>
      <c r="F20">
        <v>279153</v>
      </c>
      <c r="G20">
        <v>229.1</v>
      </c>
      <c r="H20">
        <v>9572150</v>
      </c>
      <c r="I20">
        <v>231.4</v>
      </c>
      <c r="J20">
        <v>2687.14</v>
      </c>
      <c r="O20" t="s">
        <v>153</v>
      </c>
    </row>
    <row r="21" spans="1:16" x14ac:dyDescent="0.2">
      <c r="A21">
        <v>233.6</v>
      </c>
      <c r="B21">
        <v>375203</v>
      </c>
      <c r="C21">
        <v>235.6</v>
      </c>
      <c r="D21">
        <v>17906700</v>
      </c>
      <c r="E21">
        <v>237.4</v>
      </c>
      <c r="F21">
        <v>278168</v>
      </c>
      <c r="G21">
        <v>239.8</v>
      </c>
      <c r="H21">
        <v>9510720</v>
      </c>
      <c r="I21">
        <v>242.1</v>
      </c>
      <c r="J21">
        <v>2872.77</v>
      </c>
      <c r="O21" t="s">
        <v>154</v>
      </c>
    </row>
    <row r="22" spans="1:16" x14ac:dyDescent="0.2">
      <c r="A22">
        <v>255.2</v>
      </c>
      <c r="B22">
        <v>381173</v>
      </c>
      <c r="C22">
        <v>257.3</v>
      </c>
      <c r="D22">
        <v>17758900</v>
      </c>
      <c r="E22">
        <v>259.10000000000002</v>
      </c>
      <c r="F22">
        <v>280403</v>
      </c>
      <c r="G22">
        <v>261.39999999999998</v>
      </c>
      <c r="H22">
        <v>9525280</v>
      </c>
      <c r="I22">
        <v>263.7</v>
      </c>
      <c r="J22">
        <v>2712.64</v>
      </c>
    </row>
    <row r="23" spans="1:16" x14ac:dyDescent="0.2">
      <c r="A23">
        <v>265.89999999999998</v>
      </c>
      <c r="B23">
        <v>378107</v>
      </c>
      <c r="C23">
        <v>267.89999999999998</v>
      </c>
      <c r="D23">
        <v>17786900</v>
      </c>
      <c r="E23">
        <v>269.7</v>
      </c>
      <c r="F23">
        <v>280094</v>
      </c>
      <c r="G23">
        <v>272.10000000000002</v>
      </c>
      <c r="H23">
        <v>9463850</v>
      </c>
      <c r="I23">
        <v>274.39999999999998</v>
      </c>
      <c r="J23">
        <v>2830.95</v>
      </c>
    </row>
    <row r="24" spans="1:16" x14ac:dyDescent="0.2">
      <c r="A24">
        <v>276.5</v>
      </c>
      <c r="B24">
        <v>378456</v>
      </c>
      <c r="C24">
        <v>278.60000000000002</v>
      </c>
      <c r="D24">
        <v>17702800</v>
      </c>
      <c r="E24">
        <v>280.39999999999998</v>
      </c>
      <c r="F24">
        <v>279435</v>
      </c>
      <c r="G24">
        <v>282.7</v>
      </c>
      <c r="H24">
        <v>9426490</v>
      </c>
      <c r="I24">
        <v>285</v>
      </c>
      <c r="J24">
        <v>2714.68</v>
      </c>
      <c r="O24" t="s">
        <v>155</v>
      </c>
    </row>
    <row r="25" spans="1:16" x14ac:dyDescent="0.2">
      <c r="A25">
        <v>287.2</v>
      </c>
      <c r="B25">
        <v>377574</v>
      </c>
      <c r="C25">
        <v>289.2</v>
      </c>
      <c r="D25">
        <v>17720700</v>
      </c>
      <c r="E25">
        <v>291</v>
      </c>
      <c r="F25">
        <v>278356</v>
      </c>
      <c r="G25">
        <v>293.39999999999998</v>
      </c>
      <c r="H25">
        <v>9416990</v>
      </c>
      <c r="I25">
        <v>295.7</v>
      </c>
      <c r="J25">
        <v>2716.72</v>
      </c>
      <c r="O25" t="s">
        <v>156</v>
      </c>
    </row>
    <row r="26" spans="1:16" x14ac:dyDescent="0.2">
      <c r="A26">
        <v>297.8</v>
      </c>
      <c r="B26">
        <v>376854</v>
      </c>
      <c r="C26">
        <v>299.89999999999998</v>
      </c>
      <c r="D26">
        <v>17868500</v>
      </c>
      <c r="E26">
        <v>301.7</v>
      </c>
      <c r="F26">
        <v>279368</v>
      </c>
      <c r="G26">
        <v>304</v>
      </c>
      <c r="H26">
        <v>9437260</v>
      </c>
      <c r="I26">
        <v>306.3</v>
      </c>
      <c r="J26">
        <v>2815.65</v>
      </c>
      <c r="O26" t="s">
        <v>157</v>
      </c>
    </row>
    <row r="27" spans="1:16" x14ac:dyDescent="0.2">
      <c r="A27">
        <v>319.39999999999998</v>
      </c>
      <c r="B27">
        <v>381283</v>
      </c>
      <c r="C27">
        <v>321.5</v>
      </c>
      <c r="D27">
        <v>17664600</v>
      </c>
      <c r="E27">
        <v>323.3</v>
      </c>
      <c r="F27">
        <v>275714</v>
      </c>
      <c r="G27">
        <v>325.60000000000002</v>
      </c>
      <c r="H27">
        <v>9423960</v>
      </c>
      <c r="I27">
        <v>327.9</v>
      </c>
      <c r="J27">
        <v>2662.67</v>
      </c>
      <c r="O27" t="s">
        <v>248</v>
      </c>
    </row>
    <row r="28" spans="1:16" x14ac:dyDescent="0.2">
      <c r="A28">
        <v>330.1</v>
      </c>
      <c r="B28">
        <v>377049</v>
      </c>
      <c r="C28">
        <v>332.1</v>
      </c>
      <c r="D28">
        <v>17609800</v>
      </c>
      <c r="E28">
        <v>333.9</v>
      </c>
      <c r="F28">
        <v>275167</v>
      </c>
      <c r="G28">
        <v>336.3</v>
      </c>
      <c r="H28">
        <v>9389130</v>
      </c>
      <c r="I28">
        <v>338.6</v>
      </c>
      <c r="J28">
        <v>2820.75</v>
      </c>
      <c r="O28" t="s">
        <v>158</v>
      </c>
    </row>
    <row r="29" spans="1:16" x14ac:dyDescent="0.2">
      <c r="A29">
        <v>340.7</v>
      </c>
      <c r="B29">
        <v>377713</v>
      </c>
      <c r="C29">
        <v>342.8</v>
      </c>
      <c r="D29">
        <v>17626300</v>
      </c>
      <c r="E29">
        <v>344.6</v>
      </c>
      <c r="F29">
        <v>274337</v>
      </c>
      <c r="G29">
        <v>346.9</v>
      </c>
      <c r="H29">
        <v>9387230</v>
      </c>
      <c r="I29">
        <v>349.2</v>
      </c>
      <c r="J29">
        <v>2828.91</v>
      </c>
    </row>
    <row r="30" spans="1:16" x14ac:dyDescent="0.2">
      <c r="A30">
        <v>351.4</v>
      </c>
      <c r="B30">
        <v>377051</v>
      </c>
      <c r="C30">
        <v>353.4</v>
      </c>
      <c r="D30">
        <v>17600800</v>
      </c>
      <c r="E30">
        <v>355.2</v>
      </c>
      <c r="F30">
        <v>275740</v>
      </c>
      <c r="G30">
        <v>357.6</v>
      </c>
      <c r="H30">
        <v>9358730</v>
      </c>
      <c r="I30">
        <v>359.9</v>
      </c>
      <c r="J30">
        <v>2890.11</v>
      </c>
      <c r="O30" t="s">
        <v>159</v>
      </c>
    </row>
    <row r="31" spans="1:16" x14ac:dyDescent="0.2">
      <c r="A31">
        <v>362</v>
      </c>
      <c r="B31">
        <v>376236</v>
      </c>
      <c r="C31">
        <v>364.1</v>
      </c>
      <c r="D31">
        <v>17604700</v>
      </c>
      <c r="E31">
        <v>365.9</v>
      </c>
      <c r="F31">
        <v>275811</v>
      </c>
      <c r="G31">
        <v>368.2</v>
      </c>
      <c r="H31">
        <v>9335300</v>
      </c>
      <c r="I31">
        <v>370.5</v>
      </c>
      <c r="J31">
        <v>2821.77</v>
      </c>
      <c r="O31" t="s">
        <v>160</v>
      </c>
    </row>
    <row r="32" spans="1:16" x14ac:dyDescent="0.2">
      <c r="A32">
        <v>383.6</v>
      </c>
      <c r="B32">
        <v>377692</v>
      </c>
      <c r="C32">
        <v>385.7</v>
      </c>
      <c r="D32">
        <v>17563900</v>
      </c>
      <c r="E32">
        <v>387.5</v>
      </c>
      <c r="F32">
        <v>276110</v>
      </c>
      <c r="G32">
        <v>389.8</v>
      </c>
      <c r="H32">
        <v>9358730</v>
      </c>
      <c r="I32">
        <v>392.1</v>
      </c>
      <c r="J32">
        <v>2772.82</v>
      </c>
      <c r="O32" t="s">
        <v>159</v>
      </c>
    </row>
    <row r="33" spans="1:20" x14ac:dyDescent="0.2">
      <c r="A33">
        <v>394.3</v>
      </c>
      <c r="B33">
        <v>378390</v>
      </c>
      <c r="C33">
        <v>396.3</v>
      </c>
      <c r="D33">
        <v>17524400</v>
      </c>
      <c r="E33">
        <v>398.1</v>
      </c>
      <c r="F33">
        <v>276203</v>
      </c>
      <c r="G33">
        <v>400.4</v>
      </c>
      <c r="H33">
        <v>9320730</v>
      </c>
      <c r="I33">
        <v>402.7</v>
      </c>
      <c r="J33">
        <v>2793.21</v>
      </c>
    </row>
    <row r="34" spans="1:20" x14ac:dyDescent="0.2">
      <c r="A34">
        <v>404.9</v>
      </c>
      <c r="B34">
        <v>375795</v>
      </c>
      <c r="C34">
        <v>407</v>
      </c>
      <c r="D34">
        <v>17453000</v>
      </c>
      <c r="E34">
        <v>408.8</v>
      </c>
      <c r="F34">
        <v>275405</v>
      </c>
      <c r="G34">
        <v>411.1</v>
      </c>
      <c r="H34">
        <v>9323260</v>
      </c>
      <c r="I34">
        <v>413.4</v>
      </c>
      <c r="J34">
        <v>2819.73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>
        <v>415.6</v>
      </c>
      <c r="B35">
        <v>375084</v>
      </c>
      <c r="C35">
        <v>417.6</v>
      </c>
      <c r="D35">
        <v>17523100</v>
      </c>
      <c r="E35">
        <v>419.4</v>
      </c>
      <c r="F35">
        <v>276716</v>
      </c>
      <c r="G35">
        <v>421.7</v>
      </c>
      <c r="H35">
        <v>9319460</v>
      </c>
      <c r="I35">
        <v>424</v>
      </c>
      <c r="J35">
        <v>2804.43</v>
      </c>
      <c r="O35" t="s">
        <v>167</v>
      </c>
      <c r="P35">
        <v>1.347448</v>
      </c>
      <c r="Q35">
        <v>64.482879999999994</v>
      </c>
      <c r="R35">
        <v>34.369149999999998</v>
      </c>
      <c r="S35">
        <v>1.0002479999999999E-2</v>
      </c>
      <c r="T35">
        <v>278422.2</v>
      </c>
    </row>
    <row r="36" spans="1:20" x14ac:dyDescent="0.2">
      <c r="A36">
        <v>426.2</v>
      </c>
      <c r="B36">
        <v>376024</v>
      </c>
      <c r="C36">
        <v>428.3</v>
      </c>
      <c r="D36">
        <v>17504000</v>
      </c>
      <c r="E36">
        <v>430.1</v>
      </c>
      <c r="F36">
        <v>278102</v>
      </c>
      <c r="G36">
        <v>432.4</v>
      </c>
      <c r="H36">
        <v>9304260</v>
      </c>
      <c r="I36">
        <v>434.7</v>
      </c>
      <c r="J36">
        <v>2739.16</v>
      </c>
      <c r="O36" t="s">
        <v>168</v>
      </c>
      <c r="P36">
        <v>4.3972400000000002E-3</v>
      </c>
      <c r="Q36">
        <v>0.2112039</v>
      </c>
      <c r="R36">
        <v>0.1540089</v>
      </c>
      <c r="S36">
        <v>2.602506E-4</v>
      </c>
      <c r="T36">
        <v>504.97519999999997</v>
      </c>
    </row>
    <row r="37" spans="1:20" x14ac:dyDescent="0.2">
      <c r="O37" t="s">
        <v>169</v>
      </c>
      <c r="P37">
        <v>0.14594289999999999</v>
      </c>
      <c r="Q37">
        <v>0.146478</v>
      </c>
      <c r="R37">
        <v>0.2003973</v>
      </c>
      <c r="S37">
        <v>1.1635880000000001</v>
      </c>
      <c r="T37">
        <v>8.1111279999999994E-2</v>
      </c>
    </row>
    <row r="38" spans="1:20" x14ac:dyDescent="0.2">
      <c r="A38" t="s">
        <v>17</v>
      </c>
      <c r="O38" t="s">
        <v>170</v>
      </c>
      <c r="P38">
        <v>0.1129343</v>
      </c>
      <c r="Q38">
        <v>8.6142270000000007E-2</v>
      </c>
      <c r="R38">
        <v>8.6098170000000002E-2</v>
      </c>
      <c r="S38">
        <v>0.85418289999999997</v>
      </c>
      <c r="T38">
        <v>8.5489540000000003E-2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1.347451</v>
      </c>
      <c r="Q40">
        <v>64.48263</v>
      </c>
      <c r="R40">
        <v>34.369050000000001</v>
      </c>
      <c r="S40">
        <v>1.0002260000000001E-2</v>
      </c>
      <c r="T40">
        <v>1392111</v>
      </c>
    </row>
    <row r="42" spans="1:20" x14ac:dyDescent="0.2">
      <c r="A42" t="s">
        <v>19</v>
      </c>
      <c r="B42" t="s">
        <v>287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1.353812</v>
      </c>
      <c r="Q43">
        <v>63.562260000000002</v>
      </c>
      <c r="R43">
        <v>33.820740000000001</v>
      </c>
      <c r="S43">
        <v>9.8669269999999993E-3</v>
      </c>
      <c r="T43">
        <v>279531.2</v>
      </c>
    </row>
    <row r="44" spans="1:20" x14ac:dyDescent="0.2">
      <c r="A44" t="s">
        <v>21</v>
      </c>
      <c r="D44" t="s">
        <v>13</v>
      </c>
      <c r="O44" t="s">
        <v>168</v>
      </c>
      <c r="P44">
        <v>4.3834900000000003E-3</v>
      </c>
      <c r="Q44">
        <v>0.25910610000000001</v>
      </c>
      <c r="R44">
        <v>9.0199989999999994E-2</v>
      </c>
      <c r="S44">
        <v>2.0875050000000001E-4</v>
      </c>
      <c r="T44">
        <v>789.51670000000001</v>
      </c>
    </row>
    <row r="45" spans="1:20" x14ac:dyDescent="0.2">
      <c r="A45" t="s">
        <v>22</v>
      </c>
      <c r="C45">
        <v>-6</v>
      </c>
      <c r="O45" t="s">
        <v>169</v>
      </c>
      <c r="P45">
        <v>0.14480270000000001</v>
      </c>
      <c r="Q45">
        <v>0.18230279999999999</v>
      </c>
      <c r="R45">
        <v>0.119272</v>
      </c>
      <c r="S45">
        <v>0.94615139999999998</v>
      </c>
      <c r="T45">
        <v>0.12631239999999999</v>
      </c>
    </row>
    <row r="46" spans="1:20" x14ac:dyDescent="0.2">
      <c r="A46" t="s">
        <v>20</v>
      </c>
      <c r="D46">
        <v>6</v>
      </c>
      <c r="O46" t="s">
        <v>170</v>
      </c>
      <c r="P46">
        <v>0.1126017</v>
      </c>
      <c r="Q46">
        <v>8.5982569999999994E-2</v>
      </c>
      <c r="R46">
        <v>8.5938959999999995E-2</v>
      </c>
      <c r="S46">
        <v>0.85825229999999997</v>
      </c>
      <c r="T46">
        <v>8.5321739999999993E-2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-6</v>
      </c>
      <c r="O48" t="s">
        <v>172</v>
      </c>
      <c r="P48">
        <v>1.353812</v>
      </c>
      <c r="Q48">
        <v>63.561979999999998</v>
      </c>
      <c r="R48">
        <v>33.820819999999998</v>
      </c>
      <c r="S48">
        <v>9.8669799999999992E-3</v>
      </c>
      <c r="T48">
        <v>1397656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1.3722989999999999</v>
      </c>
      <c r="Q51">
        <v>63.995159999999998</v>
      </c>
      <c r="R51">
        <v>34.061349999999997</v>
      </c>
      <c r="S51">
        <v>1.018646E-2</v>
      </c>
      <c r="T51">
        <v>275353.8</v>
      </c>
    </row>
    <row r="52" spans="1:20" x14ac:dyDescent="0.2">
      <c r="A52" t="s">
        <v>20</v>
      </c>
      <c r="D52">
        <v>16</v>
      </c>
      <c r="O52" t="s">
        <v>168</v>
      </c>
      <c r="P52">
        <v>7.5471280000000002E-3</v>
      </c>
      <c r="Q52">
        <v>0.17694979999999999</v>
      </c>
      <c r="R52">
        <v>0.1604285</v>
      </c>
      <c r="S52">
        <v>3.1173959999999999E-4</v>
      </c>
      <c r="T52">
        <v>623.93989999999997</v>
      </c>
    </row>
    <row r="53" spans="1:20" x14ac:dyDescent="0.2">
      <c r="A53" t="s">
        <v>21</v>
      </c>
      <c r="D53" t="s">
        <v>13</v>
      </c>
      <c r="O53" t="s">
        <v>169</v>
      </c>
      <c r="P53">
        <v>0.24595059999999999</v>
      </c>
      <c r="Q53">
        <v>0.1236568</v>
      </c>
      <c r="R53">
        <v>0.21063699999999999</v>
      </c>
      <c r="S53">
        <v>1.368622</v>
      </c>
      <c r="T53">
        <v>0.1013367</v>
      </c>
    </row>
    <row r="54" spans="1:20" x14ac:dyDescent="0.2">
      <c r="A54" t="s">
        <v>22</v>
      </c>
      <c r="C54">
        <v>-7</v>
      </c>
      <c r="O54" t="s">
        <v>170</v>
      </c>
      <c r="P54">
        <v>0.1131206</v>
      </c>
      <c r="Q54">
        <v>8.6620450000000002E-2</v>
      </c>
      <c r="R54">
        <v>8.6576630000000002E-2</v>
      </c>
      <c r="S54">
        <v>0.85121179999999996</v>
      </c>
      <c r="T54">
        <v>8.5959069999999999E-2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1.372295</v>
      </c>
      <c r="Q56">
        <v>63.994889999999998</v>
      </c>
      <c r="R56">
        <v>34.061149999999998</v>
      </c>
      <c r="S56">
        <v>1.018632E-2</v>
      </c>
      <c r="T56">
        <v>1376769</v>
      </c>
    </row>
    <row r="58" spans="1:20" x14ac:dyDescent="0.2">
      <c r="A58" t="s">
        <v>19</v>
      </c>
      <c r="B58" t="s">
        <v>287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1.3619969999999999</v>
      </c>
      <c r="Q59">
        <v>63.339469999999999</v>
      </c>
      <c r="R59">
        <v>33.72578</v>
      </c>
      <c r="S59">
        <v>1.0075600000000001E-2</v>
      </c>
      <c r="T59">
        <v>276507.2</v>
      </c>
    </row>
    <row r="60" spans="1:20" x14ac:dyDescent="0.2">
      <c r="A60" t="s">
        <v>26</v>
      </c>
      <c r="O60" t="s">
        <v>168</v>
      </c>
      <c r="P60">
        <v>7.8245899999999993E-3</v>
      </c>
      <c r="Q60">
        <v>0.2479316</v>
      </c>
      <c r="R60">
        <v>0.17316799999999999</v>
      </c>
      <c r="S60">
        <v>1.4460579999999999E-4</v>
      </c>
      <c r="T60">
        <v>1006.202</v>
      </c>
    </row>
    <row r="61" spans="1:20" x14ac:dyDescent="0.2">
      <c r="A61" t="s">
        <v>27</v>
      </c>
      <c r="O61" t="s">
        <v>169</v>
      </c>
      <c r="P61">
        <v>0.25692150000000002</v>
      </c>
      <c r="Q61">
        <v>0.17505419999999999</v>
      </c>
      <c r="R61">
        <v>0.22962579999999999</v>
      </c>
      <c r="S61">
        <v>0.64184470000000005</v>
      </c>
      <c r="T61">
        <v>0.16273969999999999</v>
      </c>
    </row>
    <row r="62" spans="1:20" x14ac:dyDescent="0.2">
      <c r="A62" t="s">
        <v>28</v>
      </c>
      <c r="D62">
        <v>-3537</v>
      </c>
      <c r="O62" t="s">
        <v>170</v>
      </c>
      <c r="P62">
        <v>0.1130652</v>
      </c>
      <c r="Q62">
        <v>8.6448449999999996E-2</v>
      </c>
      <c r="R62">
        <v>8.6404019999999998E-2</v>
      </c>
      <c r="S62">
        <v>0.85405739999999997</v>
      </c>
      <c r="T62">
        <v>8.5781650000000001E-2</v>
      </c>
    </row>
    <row r="63" spans="1:20" x14ac:dyDescent="0.2">
      <c r="A63" t="s">
        <v>29</v>
      </c>
      <c r="D63">
        <v>-4413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1.3619790000000001</v>
      </c>
      <c r="Q64">
        <v>63.338880000000003</v>
      </c>
      <c r="R64">
        <v>33.725299999999997</v>
      </c>
      <c r="S64">
        <v>1.0075219999999999E-2</v>
      </c>
      <c r="T64">
        <v>1382536</v>
      </c>
    </row>
    <row r="65" spans="1:20" x14ac:dyDescent="0.2">
      <c r="A65" t="s">
        <v>31</v>
      </c>
    </row>
    <row r="66" spans="1:20" x14ac:dyDescent="0.2">
      <c r="A66" t="s">
        <v>28</v>
      </c>
      <c r="D66">
        <v>-4137</v>
      </c>
    </row>
    <row r="67" spans="1:20" x14ac:dyDescent="0.2">
      <c r="A67" t="s">
        <v>29</v>
      </c>
      <c r="D67">
        <v>-4413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1.358889</v>
      </c>
      <c r="Q72">
        <v>63.844940000000001</v>
      </c>
      <c r="R72">
        <v>33.994250000000001</v>
      </c>
      <c r="S72">
        <v>1.0032869999999999E-2</v>
      </c>
      <c r="T72">
        <v>277453.59999999998</v>
      </c>
    </row>
    <row r="73" spans="1:20" x14ac:dyDescent="0.2">
      <c r="O73" t="s">
        <v>168</v>
      </c>
      <c r="P73">
        <v>1.1139710000000001E-2</v>
      </c>
      <c r="Q73">
        <v>0.49432389999999998</v>
      </c>
      <c r="R73">
        <v>0.28896500000000003</v>
      </c>
      <c r="S73">
        <v>2.4994509999999999E-4</v>
      </c>
      <c r="T73">
        <v>1805.223</v>
      </c>
    </row>
    <row r="74" spans="1:20" x14ac:dyDescent="0.2">
      <c r="A74" t="s">
        <v>34</v>
      </c>
      <c r="C74" t="s">
        <v>8</v>
      </c>
      <c r="O74" t="s">
        <v>169</v>
      </c>
      <c r="P74">
        <v>0.1833052</v>
      </c>
      <c r="Q74">
        <v>0.17312910000000001</v>
      </c>
      <c r="R74">
        <v>0.19007489999999999</v>
      </c>
      <c r="S74">
        <v>0.55706350000000004</v>
      </c>
      <c r="T74">
        <v>0.14548749999999999</v>
      </c>
    </row>
    <row r="75" spans="1:20" x14ac:dyDescent="0.2">
      <c r="A75" t="s">
        <v>35</v>
      </c>
      <c r="C75">
        <v>44838</v>
      </c>
      <c r="O75" t="s">
        <v>170</v>
      </c>
      <c r="P75">
        <v>5.6464640000000003E-2</v>
      </c>
      <c r="Q75">
        <v>4.3148659999999998E-2</v>
      </c>
      <c r="R75">
        <v>4.3126659999999997E-2</v>
      </c>
      <c r="S75">
        <v>0.42720720000000001</v>
      </c>
      <c r="T75">
        <v>4.2818460000000003E-2</v>
      </c>
    </row>
    <row r="76" spans="1:20" x14ac:dyDescent="0.2">
      <c r="A76" t="s">
        <v>36</v>
      </c>
      <c r="C76">
        <v>0.47986111111111113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1.3588370000000001</v>
      </c>
      <c r="Q77">
        <v>63.844769999999997</v>
      </c>
      <c r="R77">
        <v>33.994190000000003</v>
      </c>
      <c r="S77">
        <v>1.0032030000000001E-2</v>
      </c>
      <c r="T77">
        <v>5549072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287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437</v>
      </c>
    </row>
    <row r="83" spans="1:20" x14ac:dyDescent="0.2">
      <c r="A83" t="s">
        <v>40</v>
      </c>
      <c r="B83">
        <v>448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1.358889</v>
      </c>
      <c r="Q84">
        <v>63.844940000000001</v>
      </c>
      <c r="R84">
        <v>33.994250000000001</v>
      </c>
      <c r="S84">
        <v>1.0032869999999999E-2</v>
      </c>
      <c r="T84">
        <v>277453.59999999998</v>
      </c>
    </row>
    <row r="85" spans="1:20" x14ac:dyDescent="0.2">
      <c r="A85" t="s">
        <v>43</v>
      </c>
      <c r="O85" t="s">
        <v>168</v>
      </c>
      <c r="P85">
        <v>1.074192E-2</v>
      </c>
      <c r="Q85">
        <v>0.5049534</v>
      </c>
      <c r="R85">
        <v>0.28707700000000003</v>
      </c>
      <c r="S85">
        <v>1.3401010000000001E-4</v>
      </c>
      <c r="T85">
        <v>1876.1220000000001</v>
      </c>
    </row>
    <row r="86" spans="1:20" x14ac:dyDescent="0.2">
      <c r="A86" t="s">
        <v>44</v>
      </c>
      <c r="C86">
        <v>1</v>
      </c>
      <c r="O86" t="s">
        <v>169</v>
      </c>
      <c r="P86">
        <v>0.39524619999999999</v>
      </c>
      <c r="Q86">
        <v>0.3954529</v>
      </c>
      <c r="R86">
        <v>0.42224349999999999</v>
      </c>
      <c r="S86">
        <v>0.66785550000000005</v>
      </c>
      <c r="T86">
        <v>0.33809650000000002</v>
      </c>
    </row>
    <row r="87" spans="1:20" x14ac:dyDescent="0.2">
      <c r="A87" t="s">
        <v>45</v>
      </c>
      <c r="B87" t="s">
        <v>46</v>
      </c>
      <c r="O87" t="s">
        <v>170</v>
      </c>
      <c r="P87">
        <v>5.6464640000000003E-2</v>
      </c>
      <c r="Q87">
        <v>4.3148659999999998E-2</v>
      </c>
      <c r="R87">
        <v>4.3126659999999997E-2</v>
      </c>
      <c r="S87">
        <v>0.42720720000000001</v>
      </c>
      <c r="T87">
        <v>4.2818460000000003E-2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1.3588370000000001</v>
      </c>
      <c r="Q89">
        <v>63.844769999999997</v>
      </c>
      <c r="R89">
        <v>33.994190000000003</v>
      </c>
      <c r="S89">
        <v>1.0032030000000001E-2</v>
      </c>
      <c r="T89">
        <v>5549072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291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1.347448</v>
      </c>
      <c r="Q102">
        <v>64.482879999999994</v>
      </c>
      <c r="R102">
        <v>34.369149999999998</v>
      </c>
      <c r="S102">
        <v>1.0002479999999999E-2</v>
      </c>
      <c r="T102">
        <v>278422.2</v>
      </c>
    </row>
    <row r="103" spans="1:20" x14ac:dyDescent="0.2">
      <c r="A103" t="s">
        <v>62</v>
      </c>
      <c r="C103" t="s">
        <v>42</v>
      </c>
      <c r="O103">
        <v>2</v>
      </c>
      <c r="P103">
        <v>1.353812</v>
      </c>
      <c r="Q103">
        <v>63.562260000000002</v>
      </c>
      <c r="R103">
        <v>33.820740000000001</v>
      </c>
      <c r="S103">
        <v>9.8669269999999993E-3</v>
      </c>
      <c r="T103">
        <v>279531.2</v>
      </c>
    </row>
    <row r="104" spans="1:20" x14ac:dyDescent="0.2">
      <c r="A104" t="s">
        <v>58</v>
      </c>
      <c r="O104">
        <v>3</v>
      </c>
      <c r="P104">
        <v>1.3722989999999999</v>
      </c>
      <c r="Q104">
        <v>63.995159999999998</v>
      </c>
      <c r="R104">
        <v>34.061349999999997</v>
      </c>
      <c r="S104">
        <v>1.018646E-2</v>
      </c>
      <c r="T104">
        <v>275353.8</v>
      </c>
    </row>
    <row r="105" spans="1:20" x14ac:dyDescent="0.2">
      <c r="A105" t="s">
        <v>63</v>
      </c>
      <c r="O105">
        <v>4</v>
      </c>
      <c r="P105">
        <v>1.3619969999999999</v>
      </c>
      <c r="Q105">
        <v>63.339469999999999</v>
      </c>
      <c r="R105">
        <v>33.72578</v>
      </c>
      <c r="S105">
        <v>1.0075600000000001E-2</v>
      </c>
      <c r="T105">
        <v>276507.2</v>
      </c>
    </row>
    <row r="106" spans="1:20" x14ac:dyDescent="0.2">
      <c r="A106" t="s">
        <v>64</v>
      </c>
      <c r="O106">
        <v>1</v>
      </c>
      <c r="P106">
        <v>0.14594289999999999</v>
      </c>
      <c r="Q106">
        <v>0.146478</v>
      </c>
      <c r="R106">
        <v>0.2003973</v>
      </c>
      <c r="S106">
        <v>1.1635880000000001</v>
      </c>
      <c r="T106">
        <v>8.1111279999999994E-2</v>
      </c>
    </row>
    <row r="107" spans="1:20" x14ac:dyDescent="0.2">
      <c r="A107" t="s">
        <v>65</v>
      </c>
      <c r="O107">
        <v>2</v>
      </c>
      <c r="P107">
        <v>0.14480270000000001</v>
      </c>
      <c r="Q107">
        <v>0.18230279999999999</v>
      </c>
      <c r="R107">
        <v>0.119272</v>
      </c>
      <c r="S107">
        <v>0.94615139999999998</v>
      </c>
      <c r="T107">
        <v>0.12631239999999999</v>
      </c>
    </row>
    <row r="108" spans="1:20" x14ac:dyDescent="0.2">
      <c r="A108" t="s">
        <v>66</v>
      </c>
      <c r="O108">
        <v>3</v>
      </c>
      <c r="P108">
        <v>0.24595059999999999</v>
      </c>
      <c r="Q108">
        <v>0.1236568</v>
      </c>
      <c r="R108">
        <v>0.21063699999999999</v>
      </c>
      <c r="S108">
        <v>1.368622</v>
      </c>
      <c r="T108">
        <v>0.1013367</v>
      </c>
    </row>
    <row r="109" spans="1:20" x14ac:dyDescent="0.2">
      <c r="A109" t="s">
        <v>67</v>
      </c>
      <c r="O109">
        <v>4</v>
      </c>
      <c r="P109">
        <v>0.25692150000000002</v>
      </c>
      <c r="Q109">
        <v>0.17505419999999999</v>
      </c>
      <c r="R109">
        <v>0.22962579999999999</v>
      </c>
      <c r="S109">
        <v>0.64184470000000005</v>
      </c>
      <c r="T109">
        <v>0.16273969999999999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288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225</v>
      </c>
    </row>
    <row r="128" spans="1:15" x14ac:dyDescent="0.2">
      <c r="A128" t="s">
        <v>77</v>
      </c>
    </row>
    <row r="129" spans="1:4" x14ac:dyDescent="0.2">
      <c r="A129" t="s">
        <v>276</v>
      </c>
    </row>
    <row r="130" spans="1:4" x14ac:dyDescent="0.2">
      <c r="A130" t="s">
        <v>220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287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287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>
        <v>4.2060000000000004</v>
      </c>
    </row>
    <row r="151" spans="1:5" x14ac:dyDescent="0.2">
      <c r="A151" t="s">
        <v>98</v>
      </c>
      <c r="B151">
        <v>2.6579999999999999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287</v>
      </c>
    </row>
    <row r="175" spans="1:5" x14ac:dyDescent="0.2">
      <c r="A175" t="s">
        <v>121</v>
      </c>
      <c r="D175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>
        <v>0</v>
      </c>
    </row>
    <row r="179" spans="1:5" x14ac:dyDescent="0.2">
      <c r="A179" t="s">
        <v>125</v>
      </c>
      <c r="C179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287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>
        <v>0</v>
      </c>
    </row>
    <row r="193" spans="1:4" x14ac:dyDescent="0.2">
      <c r="A193" t="s">
        <v>136</v>
      </c>
      <c r="C19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94"/>
  <sheetViews>
    <sheetView topLeftCell="D55" workbookViewId="0">
      <selection activeCell="S19" sqref="S19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295</v>
      </c>
    </row>
    <row r="2" spans="1:17" x14ac:dyDescent="0.2">
      <c r="O2" t="s">
        <v>138</v>
      </c>
    </row>
    <row r="3" spans="1:17" x14ac:dyDescent="0.2">
      <c r="A3" t="s">
        <v>1</v>
      </c>
      <c r="B3" t="s">
        <v>292</v>
      </c>
      <c r="O3" t="s">
        <v>139</v>
      </c>
    </row>
    <row r="4" spans="1:17" x14ac:dyDescent="0.2">
      <c r="A4" t="s">
        <v>2</v>
      </c>
      <c r="O4" t="s">
        <v>296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0.49027777777777781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292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262210</v>
      </c>
      <c r="C17" s="3">
        <v>193.1</v>
      </c>
      <c r="D17" s="3">
        <v>37517600</v>
      </c>
      <c r="E17" s="3">
        <v>194.9</v>
      </c>
      <c r="F17" s="3">
        <v>236293</v>
      </c>
      <c r="G17" s="3">
        <v>197.4</v>
      </c>
      <c r="H17" s="3">
        <v>163862</v>
      </c>
      <c r="I17" s="3">
        <v>199.6</v>
      </c>
      <c r="J17" s="3">
        <v>2302.65</v>
      </c>
      <c r="O17" t="s">
        <v>150</v>
      </c>
    </row>
    <row r="18" spans="1:16" x14ac:dyDescent="0.2">
      <c r="A18" s="3">
        <v>201.7</v>
      </c>
      <c r="B18" s="3">
        <v>265363</v>
      </c>
      <c r="C18" s="3">
        <v>203.8</v>
      </c>
      <c r="D18" s="3">
        <v>37434800</v>
      </c>
      <c r="E18" s="3">
        <v>205.6</v>
      </c>
      <c r="F18" s="3">
        <v>238340</v>
      </c>
      <c r="G18" s="3">
        <v>207.7</v>
      </c>
      <c r="H18" s="3">
        <v>164328</v>
      </c>
      <c r="I18" s="3">
        <v>209.9</v>
      </c>
      <c r="J18" s="3">
        <v>2337.3200000000002</v>
      </c>
    </row>
    <row r="19" spans="1:16" x14ac:dyDescent="0.2">
      <c r="A19" s="3">
        <v>212</v>
      </c>
      <c r="B19" s="3">
        <v>267185</v>
      </c>
      <c r="C19" s="3">
        <v>214.1</v>
      </c>
      <c r="D19" s="3">
        <v>37428400</v>
      </c>
      <c r="E19" s="3">
        <v>215.9</v>
      </c>
      <c r="F19" s="3">
        <v>239706</v>
      </c>
      <c r="G19" s="3">
        <v>218</v>
      </c>
      <c r="H19" s="3">
        <v>164458</v>
      </c>
      <c r="I19" s="3">
        <v>220.2</v>
      </c>
      <c r="J19" s="3">
        <v>2295.5100000000002</v>
      </c>
      <c r="O19" t="s">
        <v>151</v>
      </c>
      <c r="P19" t="s">
        <v>152</v>
      </c>
    </row>
    <row r="20" spans="1:16" x14ac:dyDescent="0.2">
      <c r="A20" s="3">
        <v>222.3</v>
      </c>
      <c r="B20" s="3">
        <v>267598</v>
      </c>
      <c r="C20" s="3">
        <v>224.4</v>
      </c>
      <c r="D20" s="3">
        <v>37315000</v>
      </c>
      <c r="E20" s="3">
        <v>226.2</v>
      </c>
      <c r="F20" s="3">
        <v>238598</v>
      </c>
      <c r="G20" s="3">
        <v>228.3</v>
      </c>
      <c r="H20" s="3">
        <v>164884</v>
      </c>
      <c r="I20" s="3">
        <v>230.5</v>
      </c>
      <c r="J20" s="3">
        <v>2337.3200000000002</v>
      </c>
      <c r="O20" t="s">
        <v>153</v>
      </c>
    </row>
    <row r="21" spans="1:16" x14ac:dyDescent="0.2">
      <c r="A21" s="3">
        <v>232.6</v>
      </c>
      <c r="B21" s="3">
        <v>268233</v>
      </c>
      <c r="C21" s="3">
        <v>234.7</v>
      </c>
      <c r="D21" s="3">
        <v>37193900</v>
      </c>
      <c r="E21" s="3">
        <v>236.5</v>
      </c>
      <c r="F21" s="3">
        <v>239108</v>
      </c>
      <c r="G21" s="3">
        <v>238.6</v>
      </c>
      <c r="H21" s="3">
        <v>164107</v>
      </c>
      <c r="I21" s="3">
        <v>240.8</v>
      </c>
      <c r="J21" s="3">
        <v>2326.1</v>
      </c>
      <c r="O21" t="s">
        <v>154</v>
      </c>
    </row>
    <row r="22" spans="1:16" x14ac:dyDescent="0.2">
      <c r="A22" s="3">
        <v>253.9</v>
      </c>
      <c r="B22" s="3">
        <v>269333</v>
      </c>
      <c r="C22" s="3">
        <v>256</v>
      </c>
      <c r="D22" s="3">
        <v>37062600</v>
      </c>
      <c r="E22" s="3">
        <v>257.8</v>
      </c>
      <c r="F22" s="3">
        <v>240285</v>
      </c>
      <c r="G22" s="3">
        <v>260.39999999999998</v>
      </c>
      <c r="H22" s="3">
        <v>163357</v>
      </c>
      <c r="I22" s="3">
        <v>262.5</v>
      </c>
      <c r="J22" s="3">
        <v>2406.67</v>
      </c>
    </row>
    <row r="23" spans="1:16" x14ac:dyDescent="0.2">
      <c r="A23" s="3">
        <v>264.60000000000002</v>
      </c>
      <c r="B23" s="3">
        <v>270423</v>
      </c>
      <c r="C23" s="3">
        <v>266.7</v>
      </c>
      <c r="D23" s="3">
        <v>37134000</v>
      </c>
      <c r="E23" s="3">
        <v>268.5</v>
      </c>
      <c r="F23" s="3">
        <v>240513</v>
      </c>
      <c r="G23" s="3">
        <v>270.7</v>
      </c>
      <c r="H23" s="3">
        <v>163274</v>
      </c>
      <c r="I23" s="3">
        <v>272.8</v>
      </c>
      <c r="J23" s="3">
        <v>2390.35</v>
      </c>
    </row>
    <row r="24" spans="1:16" x14ac:dyDescent="0.2">
      <c r="A24" s="3">
        <v>274.89999999999998</v>
      </c>
      <c r="B24" s="3">
        <v>271637</v>
      </c>
      <c r="C24" s="3">
        <v>277</v>
      </c>
      <c r="D24" s="3">
        <v>37165800</v>
      </c>
      <c r="E24" s="3">
        <v>278.8</v>
      </c>
      <c r="F24" s="3">
        <v>240703</v>
      </c>
      <c r="G24" s="3">
        <v>280.89999999999998</v>
      </c>
      <c r="H24" s="3">
        <v>163239</v>
      </c>
      <c r="I24" s="3">
        <v>283.10000000000002</v>
      </c>
      <c r="J24" s="3">
        <v>2339.36</v>
      </c>
      <c r="O24" t="s">
        <v>155</v>
      </c>
    </row>
    <row r="25" spans="1:16" x14ac:dyDescent="0.2">
      <c r="A25" s="3">
        <v>285.2</v>
      </c>
      <c r="B25" s="3">
        <v>270628</v>
      </c>
      <c r="C25" s="3">
        <v>287.3</v>
      </c>
      <c r="D25" s="3">
        <v>37086800</v>
      </c>
      <c r="E25" s="3">
        <v>289.10000000000002</v>
      </c>
      <c r="F25" s="3">
        <v>239789</v>
      </c>
      <c r="G25" s="3">
        <v>291.2</v>
      </c>
      <c r="H25" s="3">
        <v>163801</v>
      </c>
      <c r="I25" s="3">
        <v>293.39999999999998</v>
      </c>
      <c r="J25" s="3">
        <v>2457.67</v>
      </c>
      <c r="O25" t="s">
        <v>156</v>
      </c>
    </row>
    <row r="26" spans="1:16" x14ac:dyDescent="0.2">
      <c r="A26" s="3">
        <v>295.5</v>
      </c>
      <c r="B26" s="3">
        <v>269745</v>
      </c>
      <c r="C26" s="3">
        <v>297.60000000000002</v>
      </c>
      <c r="D26" s="3">
        <v>37112300</v>
      </c>
      <c r="E26" s="3">
        <v>299.39999999999998</v>
      </c>
      <c r="F26" s="3">
        <v>240502</v>
      </c>
      <c r="G26" s="3">
        <v>301.5</v>
      </c>
      <c r="H26" s="3">
        <v>162609</v>
      </c>
      <c r="I26" s="3">
        <v>303.7</v>
      </c>
      <c r="J26" s="3">
        <v>2404.63</v>
      </c>
      <c r="O26" t="s">
        <v>157</v>
      </c>
    </row>
    <row r="27" spans="1:16" x14ac:dyDescent="0.2">
      <c r="A27" s="3">
        <v>316.7</v>
      </c>
      <c r="B27" s="3">
        <v>272440</v>
      </c>
      <c r="C27" s="3">
        <v>318.7</v>
      </c>
      <c r="D27" s="3">
        <v>37043500</v>
      </c>
      <c r="E27" s="3">
        <v>320.5</v>
      </c>
      <c r="F27" s="3">
        <v>241845</v>
      </c>
      <c r="G27" s="3">
        <v>323.10000000000002</v>
      </c>
      <c r="H27" s="3">
        <v>162623</v>
      </c>
      <c r="I27" s="3">
        <v>325.2</v>
      </c>
      <c r="J27" s="3">
        <v>2345.48</v>
      </c>
      <c r="O27" t="s">
        <v>248</v>
      </c>
    </row>
    <row r="28" spans="1:16" x14ac:dyDescent="0.2">
      <c r="A28" s="3">
        <v>327.39999999999998</v>
      </c>
      <c r="B28" s="3">
        <v>271529</v>
      </c>
      <c r="C28" s="3">
        <v>329.4</v>
      </c>
      <c r="D28" s="3">
        <v>36991200</v>
      </c>
      <c r="E28" s="3">
        <v>331.2</v>
      </c>
      <c r="F28" s="3">
        <v>240979</v>
      </c>
      <c r="G28" s="3">
        <v>333.4</v>
      </c>
      <c r="H28" s="3">
        <v>162076</v>
      </c>
      <c r="I28" s="3">
        <v>335.5</v>
      </c>
      <c r="J28" s="3">
        <v>2411.77</v>
      </c>
      <c r="O28" t="s">
        <v>158</v>
      </c>
    </row>
    <row r="29" spans="1:16" x14ac:dyDescent="0.2">
      <c r="A29" s="3">
        <v>337.7</v>
      </c>
      <c r="B29" s="3">
        <v>270362</v>
      </c>
      <c r="C29" s="3">
        <v>339.7</v>
      </c>
      <c r="D29" s="3">
        <v>36956800</v>
      </c>
      <c r="E29" s="3">
        <v>341.5</v>
      </c>
      <c r="F29" s="3">
        <v>241559</v>
      </c>
      <c r="G29" s="3">
        <v>343.7</v>
      </c>
      <c r="H29" s="3">
        <v>162176</v>
      </c>
      <c r="I29" s="3">
        <v>345.8</v>
      </c>
      <c r="J29" s="3">
        <v>2300.61</v>
      </c>
    </row>
    <row r="30" spans="1:16" x14ac:dyDescent="0.2">
      <c r="A30" s="3">
        <v>348</v>
      </c>
      <c r="B30" s="3">
        <v>271066</v>
      </c>
      <c r="C30" s="3">
        <v>350</v>
      </c>
      <c r="D30" s="3">
        <v>36904500</v>
      </c>
      <c r="E30" s="3">
        <v>351.8</v>
      </c>
      <c r="F30" s="3">
        <v>240984</v>
      </c>
      <c r="G30" s="3">
        <v>354</v>
      </c>
      <c r="H30" s="3">
        <v>162472</v>
      </c>
      <c r="I30" s="3">
        <v>356.1</v>
      </c>
      <c r="J30" s="3">
        <v>2329.16</v>
      </c>
      <c r="O30" t="s">
        <v>159</v>
      </c>
    </row>
    <row r="31" spans="1:16" x14ac:dyDescent="0.2">
      <c r="A31" s="3">
        <v>358.3</v>
      </c>
      <c r="B31" s="3">
        <v>271831</v>
      </c>
      <c r="C31" s="3">
        <v>360.3</v>
      </c>
      <c r="D31" s="3">
        <v>36888000</v>
      </c>
      <c r="E31" s="3">
        <v>362.1</v>
      </c>
      <c r="F31" s="3">
        <v>241842</v>
      </c>
      <c r="G31" s="3">
        <v>364.3</v>
      </c>
      <c r="H31" s="3">
        <v>161811</v>
      </c>
      <c r="I31" s="3">
        <v>366.4</v>
      </c>
      <c r="J31" s="3">
        <v>2347.52</v>
      </c>
      <c r="O31" t="s">
        <v>160</v>
      </c>
    </row>
    <row r="32" spans="1:16" x14ac:dyDescent="0.2">
      <c r="A32" s="3">
        <v>379.5</v>
      </c>
      <c r="B32" s="3">
        <v>274264</v>
      </c>
      <c r="C32" s="3">
        <v>381.5</v>
      </c>
      <c r="D32" s="3">
        <v>37033300</v>
      </c>
      <c r="E32" s="3">
        <v>383.3</v>
      </c>
      <c r="F32" s="3">
        <v>238796</v>
      </c>
      <c r="G32" s="3">
        <v>385.9</v>
      </c>
      <c r="H32" s="3">
        <v>162701</v>
      </c>
      <c r="I32" s="3">
        <v>388</v>
      </c>
      <c r="J32" s="3">
        <v>2302.65</v>
      </c>
      <c r="O32" t="s">
        <v>159</v>
      </c>
    </row>
    <row r="33" spans="1:20" x14ac:dyDescent="0.2">
      <c r="A33" s="3">
        <v>390.2</v>
      </c>
      <c r="B33" s="3">
        <v>273636</v>
      </c>
      <c r="C33" s="3">
        <v>392.3</v>
      </c>
      <c r="D33" s="3">
        <v>36973400</v>
      </c>
      <c r="E33" s="3">
        <v>394.1</v>
      </c>
      <c r="F33" s="3">
        <v>239659</v>
      </c>
      <c r="G33" s="3">
        <v>396.2</v>
      </c>
      <c r="H33" s="3">
        <v>162941</v>
      </c>
      <c r="I33" s="3">
        <v>398.3</v>
      </c>
      <c r="J33" s="3">
        <v>2353.64</v>
      </c>
    </row>
    <row r="34" spans="1:20" x14ac:dyDescent="0.2">
      <c r="A34" s="3">
        <v>400.5</v>
      </c>
      <c r="B34" s="3">
        <v>273010</v>
      </c>
      <c r="C34" s="3">
        <v>402.6</v>
      </c>
      <c r="D34" s="3">
        <v>37016700</v>
      </c>
      <c r="E34" s="3">
        <v>404.4</v>
      </c>
      <c r="F34" s="3">
        <v>238301</v>
      </c>
      <c r="G34" s="3">
        <v>406.5</v>
      </c>
      <c r="H34" s="3">
        <v>162543</v>
      </c>
      <c r="I34" s="3">
        <v>408.6</v>
      </c>
      <c r="J34" s="3">
        <v>2288.37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410.8</v>
      </c>
      <c r="B35" s="3">
        <v>273043</v>
      </c>
      <c r="C35" s="3">
        <v>412.8</v>
      </c>
      <c r="D35" s="3">
        <v>37066400</v>
      </c>
      <c r="E35" s="3">
        <v>414.6</v>
      </c>
      <c r="F35" s="3">
        <v>239260</v>
      </c>
      <c r="G35" s="3">
        <v>416.8</v>
      </c>
      <c r="H35" s="3">
        <v>162232</v>
      </c>
      <c r="I35" s="3">
        <v>418.9</v>
      </c>
      <c r="J35" s="3">
        <v>2354.66</v>
      </c>
      <c r="O35" t="s">
        <v>167</v>
      </c>
      <c r="P35">
        <v>1.116209</v>
      </c>
      <c r="Q35">
        <v>156.78559999999999</v>
      </c>
      <c r="R35">
        <v>0.68928100000000003</v>
      </c>
      <c r="S35">
        <v>9.7304360000000003E-3</v>
      </c>
      <c r="T35">
        <v>238409.1</v>
      </c>
    </row>
    <row r="36" spans="1:20" x14ac:dyDescent="0.2">
      <c r="A36" s="3">
        <v>421.1</v>
      </c>
      <c r="B36" s="3">
        <v>272608</v>
      </c>
      <c r="C36" s="3">
        <v>423.1</v>
      </c>
      <c r="D36" s="3">
        <v>36942800</v>
      </c>
      <c r="E36" s="3">
        <v>424.9</v>
      </c>
      <c r="F36" s="3">
        <v>238762</v>
      </c>
      <c r="G36" s="3">
        <v>427.1</v>
      </c>
      <c r="H36" s="3">
        <v>162022</v>
      </c>
      <c r="I36" s="3">
        <v>429.2</v>
      </c>
      <c r="J36" s="3">
        <v>2338.34</v>
      </c>
      <c r="O36" t="s">
        <v>168</v>
      </c>
      <c r="P36">
        <v>5.311723E-3</v>
      </c>
      <c r="Q36">
        <v>1.2375119999999999</v>
      </c>
      <c r="R36">
        <v>3.1489880000000001E-3</v>
      </c>
      <c r="S36">
        <v>9.2296779999999999E-5</v>
      </c>
      <c r="T36">
        <v>1293.0160000000001</v>
      </c>
    </row>
    <row r="37" spans="1:20" x14ac:dyDescent="0.2">
      <c r="O37" t="s">
        <v>169</v>
      </c>
      <c r="P37">
        <v>0.21281620000000001</v>
      </c>
      <c r="Q37">
        <v>0.35298669999999999</v>
      </c>
      <c r="R37">
        <v>0.20430999999999999</v>
      </c>
      <c r="S37">
        <v>0.42419859999999998</v>
      </c>
      <c r="T37">
        <v>0.24254709999999999</v>
      </c>
    </row>
    <row r="38" spans="1:20" x14ac:dyDescent="0.2">
      <c r="A38" t="s">
        <v>17</v>
      </c>
      <c r="O38" t="s">
        <v>170</v>
      </c>
      <c r="P38">
        <v>0.1271352</v>
      </c>
      <c r="Q38">
        <v>9.2599680000000004E-2</v>
      </c>
      <c r="R38">
        <v>0.12083969999999999</v>
      </c>
      <c r="S38">
        <v>0.93575370000000002</v>
      </c>
      <c r="T38">
        <v>9.2308669999999995E-2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1.1162240000000001</v>
      </c>
      <c r="Q40">
        <v>156.78059999999999</v>
      </c>
      <c r="R40">
        <v>0.68926860000000001</v>
      </c>
      <c r="S40">
        <v>9.7302480000000004E-3</v>
      </c>
      <c r="T40">
        <v>1192045</v>
      </c>
    </row>
    <row r="42" spans="1:20" x14ac:dyDescent="0.2">
      <c r="A42" t="s">
        <v>19</v>
      </c>
      <c r="B42" t="s">
        <v>292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1.124792</v>
      </c>
      <c r="Q43">
        <v>154.404</v>
      </c>
      <c r="R43">
        <v>0.67922159999999998</v>
      </c>
      <c r="S43">
        <v>9.9842009999999998E-3</v>
      </c>
      <c r="T43">
        <v>240358.5</v>
      </c>
    </row>
    <row r="44" spans="1:20" x14ac:dyDescent="0.2">
      <c r="A44" t="s">
        <v>21</v>
      </c>
      <c r="D44" t="s">
        <v>13</v>
      </c>
      <c r="O44" t="s">
        <v>168</v>
      </c>
      <c r="P44">
        <v>3.6782099999999999E-3</v>
      </c>
      <c r="Q44">
        <v>0.1595896</v>
      </c>
      <c r="R44">
        <v>2.5627929999999998E-3</v>
      </c>
      <c r="S44">
        <v>1.8970360000000001E-4</v>
      </c>
      <c r="T44">
        <v>350.84530000000001</v>
      </c>
    </row>
    <row r="45" spans="1:20" x14ac:dyDescent="0.2">
      <c r="A45" t="s">
        <v>22</v>
      </c>
      <c r="C45">
        <v>-3</v>
      </c>
      <c r="O45" t="s">
        <v>169</v>
      </c>
      <c r="P45">
        <v>0.1462444</v>
      </c>
      <c r="Q45">
        <v>4.622329E-2</v>
      </c>
      <c r="R45">
        <v>0.16873959999999999</v>
      </c>
      <c r="S45">
        <v>0.84972270000000005</v>
      </c>
      <c r="T45">
        <v>6.5278649999999994E-2</v>
      </c>
    </row>
    <row r="46" spans="1:20" x14ac:dyDescent="0.2">
      <c r="A46" t="s">
        <v>20</v>
      </c>
      <c r="D46">
        <v>6</v>
      </c>
      <c r="O46" t="s">
        <v>170</v>
      </c>
      <c r="P46">
        <v>0.12639829999999999</v>
      </c>
      <c r="Q46">
        <v>9.2231560000000004E-2</v>
      </c>
      <c r="R46">
        <v>0.1207217</v>
      </c>
      <c r="S46">
        <v>0.92015080000000005</v>
      </c>
      <c r="T46">
        <v>9.1937290000000005E-2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1.1247910000000001</v>
      </c>
      <c r="Q48">
        <v>154.40389999999999</v>
      </c>
      <c r="R48">
        <v>0.67921900000000002</v>
      </c>
      <c r="S48">
        <v>9.983993E-3</v>
      </c>
      <c r="T48">
        <v>1201793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-3</v>
      </c>
      <c r="O51" t="s">
        <v>167</v>
      </c>
      <c r="P51">
        <v>1.124271</v>
      </c>
      <c r="Q51">
        <v>153.06739999999999</v>
      </c>
      <c r="R51">
        <v>0.67192940000000001</v>
      </c>
      <c r="S51">
        <v>9.7205090000000004E-3</v>
      </c>
      <c r="T51">
        <v>241441.8</v>
      </c>
    </row>
    <row r="52" spans="1:20" x14ac:dyDescent="0.2">
      <c r="A52" t="s">
        <v>20</v>
      </c>
      <c r="D52">
        <v>16</v>
      </c>
      <c r="O52" t="s">
        <v>168</v>
      </c>
      <c r="P52">
        <v>3.040119E-3</v>
      </c>
      <c r="Q52">
        <v>0.35408050000000002</v>
      </c>
      <c r="R52">
        <v>1.8880710000000001E-3</v>
      </c>
      <c r="S52">
        <v>1.7686589999999999E-4</v>
      </c>
      <c r="T52">
        <v>435.9597</v>
      </c>
    </row>
    <row r="53" spans="1:20" x14ac:dyDescent="0.2">
      <c r="A53" t="s">
        <v>21</v>
      </c>
      <c r="D53" t="s">
        <v>13</v>
      </c>
      <c r="O53" t="s">
        <v>169</v>
      </c>
      <c r="P53">
        <v>0.1209301</v>
      </c>
      <c r="Q53">
        <v>0.1034509</v>
      </c>
      <c r="R53">
        <v>0.12566369999999999</v>
      </c>
      <c r="S53">
        <v>0.81371070000000001</v>
      </c>
      <c r="T53">
        <v>8.0751180000000006E-2</v>
      </c>
    </row>
    <row r="54" spans="1:20" x14ac:dyDescent="0.2">
      <c r="A54" t="s">
        <v>22</v>
      </c>
      <c r="C54">
        <v>-4</v>
      </c>
      <c r="O54" t="s">
        <v>170</v>
      </c>
      <c r="P54">
        <v>0.1261311</v>
      </c>
      <c r="Q54">
        <v>9.2029040000000006E-2</v>
      </c>
      <c r="R54">
        <v>0.12072629999999999</v>
      </c>
      <c r="S54">
        <v>0.93032619999999999</v>
      </c>
      <c r="T54">
        <v>9.1732880000000003E-2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1.1242700000000001</v>
      </c>
      <c r="Q56">
        <v>153.06710000000001</v>
      </c>
      <c r="R56">
        <v>0.67192750000000001</v>
      </c>
      <c r="S56">
        <v>9.7203889999999994E-3</v>
      </c>
      <c r="T56">
        <v>1207209</v>
      </c>
    </row>
    <row r="58" spans="1:20" x14ac:dyDescent="0.2">
      <c r="A58" t="s">
        <v>19</v>
      </c>
      <c r="B58" t="s">
        <v>292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1.1437809999999999</v>
      </c>
      <c r="Q59">
        <v>154.8683</v>
      </c>
      <c r="R59">
        <v>0.67999310000000002</v>
      </c>
      <c r="S59">
        <v>9.7402789999999993E-3</v>
      </c>
      <c r="T59">
        <v>238955.6</v>
      </c>
    </row>
    <row r="60" spans="1:20" x14ac:dyDescent="0.2">
      <c r="A60" t="s">
        <v>26</v>
      </c>
      <c r="O60" t="s">
        <v>168</v>
      </c>
      <c r="P60">
        <v>3.1958960000000002E-3</v>
      </c>
      <c r="Q60">
        <v>0.40015299999999998</v>
      </c>
      <c r="R60">
        <v>1.7278370000000001E-3</v>
      </c>
      <c r="S60">
        <v>1.094899E-4</v>
      </c>
      <c r="T60">
        <v>519.46010000000001</v>
      </c>
    </row>
    <row r="61" spans="1:20" x14ac:dyDescent="0.2">
      <c r="A61" t="s">
        <v>27</v>
      </c>
      <c r="O61" t="s">
        <v>169</v>
      </c>
      <c r="P61">
        <v>0.12495820000000001</v>
      </c>
      <c r="Q61">
        <v>0.1155523</v>
      </c>
      <c r="R61">
        <v>0.11363529999999999</v>
      </c>
      <c r="S61">
        <v>0.50271010000000005</v>
      </c>
      <c r="T61">
        <v>9.7218760000000001E-2</v>
      </c>
    </row>
    <row r="62" spans="1:20" x14ac:dyDescent="0.2">
      <c r="A62" t="s">
        <v>28</v>
      </c>
      <c r="D62">
        <v>6134</v>
      </c>
      <c r="O62" t="s">
        <v>170</v>
      </c>
      <c r="P62">
        <v>0.126274</v>
      </c>
      <c r="Q62">
        <v>9.2498360000000002E-2</v>
      </c>
      <c r="R62">
        <v>0.1210446</v>
      </c>
      <c r="S62">
        <v>0.93419940000000001</v>
      </c>
      <c r="T62">
        <v>9.2204099999999997E-2</v>
      </c>
    </row>
    <row r="63" spans="1:20" x14ac:dyDescent="0.2">
      <c r="A63" t="s">
        <v>29</v>
      </c>
      <c r="D63">
        <v>1003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1.143778</v>
      </c>
      <c r="Q64">
        <v>154.86770000000001</v>
      </c>
      <c r="R64">
        <v>0.67999149999999997</v>
      </c>
      <c r="S64">
        <v>9.7404320000000003E-3</v>
      </c>
      <c r="T64">
        <v>1194778</v>
      </c>
    </row>
    <row r="65" spans="1:20" x14ac:dyDescent="0.2">
      <c r="A65" t="s">
        <v>31</v>
      </c>
    </row>
    <row r="66" spans="1:20" x14ac:dyDescent="0.2">
      <c r="A66" t="s">
        <v>28</v>
      </c>
      <c r="D66">
        <v>5534</v>
      </c>
    </row>
    <row r="67" spans="1:20" x14ac:dyDescent="0.2">
      <c r="A67" t="s">
        <v>29</v>
      </c>
      <c r="D67">
        <v>1003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1.1272629999999999</v>
      </c>
      <c r="Q72">
        <v>154.78139999999999</v>
      </c>
      <c r="R72">
        <v>0.68010630000000005</v>
      </c>
      <c r="S72">
        <v>9.7938560000000001E-3</v>
      </c>
      <c r="T72">
        <v>239791.2</v>
      </c>
    </row>
    <row r="73" spans="1:20" x14ac:dyDescent="0.2">
      <c r="O73" t="s">
        <v>168</v>
      </c>
      <c r="P73">
        <v>1.099083E-2</v>
      </c>
      <c r="Q73">
        <v>1.502497</v>
      </c>
      <c r="R73">
        <v>6.6936679999999998E-3</v>
      </c>
      <c r="S73">
        <v>1.7675730000000001E-4</v>
      </c>
      <c r="T73">
        <v>1401.01</v>
      </c>
    </row>
    <row r="74" spans="1:20" x14ac:dyDescent="0.2">
      <c r="A74" t="s">
        <v>34</v>
      </c>
      <c r="C74" t="s">
        <v>8</v>
      </c>
      <c r="O74" t="s">
        <v>169</v>
      </c>
      <c r="P74">
        <v>0.21801680000000001</v>
      </c>
      <c r="Q74">
        <v>0.21706010000000001</v>
      </c>
      <c r="R74">
        <v>0.22007589999999999</v>
      </c>
      <c r="S74">
        <v>0.40356049999999999</v>
      </c>
      <c r="T74">
        <v>0.13064500000000001</v>
      </c>
    </row>
    <row r="75" spans="1:20" x14ac:dyDescent="0.2">
      <c r="A75" t="s">
        <v>35</v>
      </c>
      <c r="C75" s="1">
        <v>44838</v>
      </c>
      <c r="O75" t="s">
        <v>170</v>
      </c>
      <c r="P75">
        <v>6.3240820000000003E-2</v>
      </c>
      <c r="Q75">
        <v>4.6169410000000001E-2</v>
      </c>
      <c r="R75">
        <v>6.041585E-2</v>
      </c>
      <c r="S75">
        <v>0.46502349999999998</v>
      </c>
      <c r="T75">
        <v>4.6022449999999999E-2</v>
      </c>
    </row>
    <row r="76" spans="1:20" x14ac:dyDescent="0.2">
      <c r="A76" t="s">
        <v>36</v>
      </c>
      <c r="C76" s="2">
        <v>0.49027777777777781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1.1272610000000001</v>
      </c>
      <c r="Q77">
        <v>154.77369999999999</v>
      </c>
      <c r="R77">
        <v>0.68007390000000001</v>
      </c>
      <c r="S77">
        <v>9.7938899999999995E-3</v>
      </c>
      <c r="T77">
        <v>4795825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292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442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1.1272629999999999</v>
      </c>
      <c r="Q84">
        <v>154.78139999999999</v>
      </c>
      <c r="R84">
        <v>0.68010630000000005</v>
      </c>
      <c r="S84">
        <v>9.7938560000000001E-3</v>
      </c>
      <c r="T84">
        <v>239791.2</v>
      </c>
    </row>
    <row r="85" spans="1:20" x14ac:dyDescent="0.2">
      <c r="A85" t="s">
        <v>43</v>
      </c>
      <c r="O85" t="s">
        <v>168</v>
      </c>
      <c r="P85">
        <v>1.1691500000000001E-2</v>
      </c>
      <c r="Q85">
        <v>1.5388919999999999</v>
      </c>
      <c r="R85">
        <v>7.1141249999999998E-3</v>
      </c>
      <c r="S85">
        <v>1.271527E-4</v>
      </c>
      <c r="T85">
        <v>1372.934</v>
      </c>
    </row>
    <row r="86" spans="1:20" x14ac:dyDescent="0.2">
      <c r="A86" t="s">
        <v>44</v>
      </c>
      <c r="C86">
        <v>1</v>
      </c>
      <c r="O86" t="s">
        <v>169</v>
      </c>
      <c r="P86">
        <v>0.51857889999999995</v>
      </c>
      <c r="Q86">
        <v>0.49711810000000001</v>
      </c>
      <c r="R86">
        <v>0.52301569999999997</v>
      </c>
      <c r="S86">
        <v>0.64914499999999997</v>
      </c>
      <c r="T86">
        <v>0.286277</v>
      </c>
    </row>
    <row r="87" spans="1:20" x14ac:dyDescent="0.2">
      <c r="A87" t="s">
        <v>45</v>
      </c>
      <c r="B87" t="s">
        <v>46</v>
      </c>
      <c r="O87" t="s">
        <v>170</v>
      </c>
      <c r="P87">
        <v>6.3240820000000003E-2</v>
      </c>
      <c r="Q87">
        <v>4.6169410000000001E-2</v>
      </c>
      <c r="R87">
        <v>6.041585E-2</v>
      </c>
      <c r="S87">
        <v>0.46502349999999998</v>
      </c>
      <c r="T87">
        <v>4.6022449999999999E-2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1.1272610000000001</v>
      </c>
      <c r="Q89">
        <v>154.77369999999999</v>
      </c>
      <c r="R89">
        <v>0.68007390000000001</v>
      </c>
      <c r="S89">
        <v>9.7938899999999995E-3</v>
      </c>
      <c r="T89">
        <v>4795825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297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1.116209</v>
      </c>
      <c r="Q102">
        <v>156.78559999999999</v>
      </c>
      <c r="R102">
        <v>0.68928100000000003</v>
      </c>
      <c r="S102">
        <v>9.7304360000000003E-3</v>
      </c>
      <c r="T102">
        <v>238409.1</v>
      </c>
    </row>
    <row r="103" spans="1:20" x14ac:dyDescent="0.2">
      <c r="A103" t="s">
        <v>62</v>
      </c>
      <c r="C103" t="s">
        <v>42</v>
      </c>
      <c r="O103">
        <v>2</v>
      </c>
      <c r="P103">
        <v>1.124792</v>
      </c>
      <c r="Q103">
        <v>154.404</v>
      </c>
      <c r="R103">
        <v>0.67922159999999998</v>
      </c>
      <c r="S103">
        <v>9.9842009999999998E-3</v>
      </c>
      <c r="T103">
        <v>240358.5</v>
      </c>
    </row>
    <row r="104" spans="1:20" x14ac:dyDescent="0.2">
      <c r="A104" t="s">
        <v>58</v>
      </c>
      <c r="O104">
        <v>3</v>
      </c>
      <c r="P104">
        <v>1.124271</v>
      </c>
      <c r="Q104">
        <v>153.06739999999999</v>
      </c>
      <c r="R104">
        <v>0.67192940000000001</v>
      </c>
      <c r="S104">
        <v>9.7205090000000004E-3</v>
      </c>
      <c r="T104">
        <v>241441.8</v>
      </c>
    </row>
    <row r="105" spans="1:20" x14ac:dyDescent="0.2">
      <c r="A105" t="s">
        <v>63</v>
      </c>
      <c r="O105">
        <v>4</v>
      </c>
      <c r="P105">
        <v>1.1437809999999999</v>
      </c>
      <c r="Q105">
        <v>154.8683</v>
      </c>
      <c r="R105">
        <v>0.67999310000000002</v>
      </c>
      <c r="S105">
        <v>9.7402789999999993E-3</v>
      </c>
      <c r="T105">
        <v>238955.6</v>
      </c>
    </row>
    <row r="106" spans="1:20" x14ac:dyDescent="0.2">
      <c r="A106" t="s">
        <v>64</v>
      </c>
      <c r="O106">
        <v>1</v>
      </c>
      <c r="P106">
        <v>0.21281620000000001</v>
      </c>
      <c r="Q106">
        <v>0.35298669999999999</v>
      </c>
      <c r="R106">
        <v>0.20430999999999999</v>
      </c>
      <c r="S106">
        <v>0.42419859999999998</v>
      </c>
      <c r="T106">
        <v>0.24254709999999999</v>
      </c>
    </row>
    <row r="107" spans="1:20" x14ac:dyDescent="0.2">
      <c r="A107" t="s">
        <v>65</v>
      </c>
      <c r="O107">
        <v>2</v>
      </c>
      <c r="P107">
        <v>0.1462444</v>
      </c>
      <c r="Q107">
        <v>4.622329E-2</v>
      </c>
      <c r="R107">
        <v>0.16873959999999999</v>
      </c>
      <c r="S107">
        <v>0.84972270000000005</v>
      </c>
      <c r="T107">
        <v>6.5278649999999994E-2</v>
      </c>
    </row>
    <row r="108" spans="1:20" x14ac:dyDescent="0.2">
      <c r="A108" t="s">
        <v>66</v>
      </c>
      <c r="O108">
        <v>3</v>
      </c>
      <c r="P108">
        <v>0.1209301</v>
      </c>
      <c r="Q108">
        <v>0.1034509</v>
      </c>
      <c r="R108">
        <v>0.12566369999999999</v>
      </c>
      <c r="S108">
        <v>0.81371070000000001</v>
      </c>
      <c r="T108">
        <v>8.0751180000000006E-2</v>
      </c>
    </row>
    <row r="109" spans="1:20" x14ac:dyDescent="0.2">
      <c r="A109" t="s">
        <v>67</v>
      </c>
      <c r="O109">
        <v>4</v>
      </c>
      <c r="P109">
        <v>0.12495820000000001</v>
      </c>
      <c r="Q109">
        <v>0.1155523</v>
      </c>
      <c r="R109">
        <v>0.11363529999999999</v>
      </c>
      <c r="S109">
        <v>0.50271010000000005</v>
      </c>
      <c r="T109">
        <v>9.7218760000000001E-2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293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225</v>
      </c>
    </row>
    <row r="128" spans="1:15" x14ac:dyDescent="0.2">
      <c r="A128" t="s">
        <v>235</v>
      </c>
    </row>
    <row r="129" spans="1:4" x14ac:dyDescent="0.2">
      <c r="A129" t="s">
        <v>276</v>
      </c>
    </row>
    <row r="130" spans="1:4" x14ac:dyDescent="0.2">
      <c r="A130" t="s">
        <v>294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292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292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4.2050000000000001</v>
      </c>
    </row>
    <row r="151" spans="1:5" x14ac:dyDescent="0.2">
      <c r="A151" t="s">
        <v>98</v>
      </c>
      <c r="B151" s="3">
        <v>2.819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292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292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1E-8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79D9-A8E3-6546-9C09-61A588BF797B}">
  <dimension ref="A1:AI47"/>
  <sheetViews>
    <sheetView topLeftCell="D12" zoomScale="111" workbookViewId="0">
      <selection activeCell="AE19" sqref="AE19"/>
    </sheetView>
  </sheetViews>
  <sheetFormatPr baseColWidth="10" defaultRowHeight="15" x14ac:dyDescent="0.2"/>
  <cols>
    <col min="2" max="2" width="20.5" bestFit="1" customWidth="1"/>
    <col min="3" max="10" width="11" bestFit="1" customWidth="1"/>
    <col min="11" max="11" width="13.6640625" bestFit="1" customWidth="1"/>
    <col min="13" max="16" width="11" bestFit="1" customWidth="1"/>
    <col min="18" max="20" width="11" bestFit="1" customWidth="1"/>
  </cols>
  <sheetData>
    <row r="1" spans="1:35" x14ac:dyDescent="0.2">
      <c r="M1">
        <v>0.17949999999999999</v>
      </c>
      <c r="O1">
        <v>8.5000000000000006E-2</v>
      </c>
      <c r="Y1" t="s">
        <v>204</v>
      </c>
      <c r="Z1" t="s">
        <v>204</v>
      </c>
      <c r="AA1" t="s">
        <v>204</v>
      </c>
      <c r="AB1" t="s">
        <v>204</v>
      </c>
    </row>
    <row r="2" spans="1:35" x14ac:dyDescent="0.2">
      <c r="B2" t="s">
        <v>2</v>
      </c>
      <c r="C2" t="s">
        <v>203</v>
      </c>
      <c r="D2" t="s">
        <v>216</v>
      </c>
      <c r="G2" t="s">
        <v>209</v>
      </c>
      <c r="H2" t="s">
        <v>217</v>
      </c>
      <c r="K2" t="s">
        <v>210</v>
      </c>
      <c r="M2" t="s">
        <v>270</v>
      </c>
      <c r="N2" t="s">
        <v>271</v>
      </c>
      <c r="O2" t="s">
        <v>272</v>
      </c>
      <c r="P2" t="s">
        <v>273</v>
      </c>
      <c r="R2" t="s">
        <v>266</v>
      </c>
      <c r="S2" t="s">
        <v>268</v>
      </c>
      <c r="U2" t="s">
        <v>268</v>
      </c>
      <c r="V2" t="s">
        <v>268</v>
      </c>
      <c r="W2" t="s">
        <v>266</v>
      </c>
      <c r="X2" t="s">
        <v>266</v>
      </c>
      <c r="Y2" t="s">
        <v>266</v>
      </c>
      <c r="Z2" t="s">
        <v>266</v>
      </c>
      <c r="AA2" t="s">
        <v>268</v>
      </c>
      <c r="AB2" t="s">
        <v>268</v>
      </c>
      <c r="AE2" t="s">
        <v>392</v>
      </c>
      <c r="AF2" t="s">
        <v>393</v>
      </c>
    </row>
    <row r="3" spans="1:35" x14ac:dyDescent="0.2">
      <c r="A3" s="5">
        <v>43.66</v>
      </c>
      <c r="B3" t="s">
        <v>339</v>
      </c>
      <c r="C3" s="7">
        <v>3.0915740000000001E-3</v>
      </c>
      <c r="D3" s="7">
        <v>1.281457E-4</v>
      </c>
      <c r="E3" s="7"/>
      <c r="F3" s="7"/>
      <c r="G3" s="7">
        <v>0.10750410000000001</v>
      </c>
      <c r="H3" s="7">
        <v>4.449967E-3</v>
      </c>
      <c r="I3" s="7"/>
      <c r="J3" s="7"/>
      <c r="K3" s="8">
        <v>163551.6</v>
      </c>
      <c r="L3" s="8"/>
      <c r="M3" s="8">
        <v>0.13497812083999999</v>
      </c>
      <c r="N3" s="8">
        <v>349.15989134</v>
      </c>
      <c r="O3" s="8">
        <v>4.6936290060000001</v>
      </c>
      <c r="P3" s="4">
        <v>5.1407423339999994E-2</v>
      </c>
      <c r="Q3" s="4"/>
      <c r="R3" s="4">
        <v>0.75196724701949902</v>
      </c>
      <c r="S3" s="8">
        <v>55.219164776470585</v>
      </c>
      <c r="U3" t="s">
        <v>384</v>
      </c>
      <c r="V3" t="s">
        <v>383</v>
      </c>
      <c r="W3" t="s">
        <v>384</v>
      </c>
      <c r="X3" t="s">
        <v>383</v>
      </c>
      <c r="Y3" t="s">
        <v>384</v>
      </c>
      <c r="Z3" t="s">
        <v>383</v>
      </c>
      <c r="AA3" t="s">
        <v>384</v>
      </c>
      <c r="AB3" t="s">
        <v>383</v>
      </c>
      <c r="AD3" t="s">
        <v>385</v>
      </c>
      <c r="AE3" s="6">
        <v>32.799999999999997</v>
      </c>
      <c r="AF3" s="6">
        <v>36.700000000000003</v>
      </c>
      <c r="AH3" s="6">
        <v>2.5</v>
      </c>
      <c r="AI3" s="6">
        <v>3.1</v>
      </c>
    </row>
    <row r="4" spans="1:35" x14ac:dyDescent="0.2">
      <c r="A4" s="5">
        <v>43.53</v>
      </c>
      <c r="B4" t="s">
        <v>340</v>
      </c>
      <c r="C4" s="7">
        <v>2.0692919999999999E-3</v>
      </c>
      <c r="D4" s="7">
        <v>8.3867699999999997E-5</v>
      </c>
      <c r="E4" s="7"/>
      <c r="F4" s="7"/>
      <c r="G4" s="7">
        <v>9.2310180000000006E-2</v>
      </c>
      <c r="H4" s="7">
        <v>5.0755280000000002E-3</v>
      </c>
      <c r="I4" s="7"/>
      <c r="J4" s="7"/>
      <c r="K4" s="8">
        <v>163815.5</v>
      </c>
      <c r="L4" s="8"/>
      <c r="M4" s="8">
        <v>9.0076280760000002E-2</v>
      </c>
      <c r="N4" s="8">
        <v>279.25248069000003</v>
      </c>
      <c r="O4" s="8">
        <v>4.0182621354000005</v>
      </c>
      <c r="P4" s="4">
        <v>4.5949745640000005E-2</v>
      </c>
      <c r="Q4" s="8"/>
      <c r="R4" s="6">
        <v>0.50181772011142101</v>
      </c>
      <c r="S4" s="8">
        <v>47.273672181176472</v>
      </c>
      <c r="T4" s="8" t="s">
        <v>375</v>
      </c>
      <c r="U4" s="8">
        <f>S4</f>
        <v>47.273672181176472</v>
      </c>
      <c r="V4" s="8">
        <f>S3</f>
        <v>55.219164776470585</v>
      </c>
      <c r="W4" s="6">
        <f>R4</f>
        <v>0.50181772011142101</v>
      </c>
      <c r="X4" s="6">
        <f>R3</f>
        <v>0.75196724701949902</v>
      </c>
      <c r="Y4" s="5">
        <f>(A3*D3)/$M$1</f>
        <v>3.1169032100278549E-2</v>
      </c>
      <c r="Z4" s="5">
        <f>(A4*D4)/$M$1</f>
        <v>2.0338501286908079E-2</v>
      </c>
      <c r="AA4">
        <f>(A3*H3)/$O$1</f>
        <v>2.2857124614117645</v>
      </c>
      <c r="AB4">
        <f>(A4*H4)/$O$1</f>
        <v>2.5992674569411762</v>
      </c>
    </row>
    <row r="5" spans="1:35" x14ac:dyDescent="0.2">
      <c r="A5" s="5">
        <v>43.64</v>
      </c>
      <c r="B5" t="s">
        <v>337</v>
      </c>
      <c r="C5" s="7">
        <v>1.1373030000000001E-3</v>
      </c>
      <c r="D5" s="7">
        <v>5.488722E-5</v>
      </c>
      <c r="E5" s="7"/>
      <c r="F5" s="7"/>
      <c r="G5" s="7">
        <v>9.0196120000000005E-2</v>
      </c>
      <c r="H5" s="7">
        <v>4.9882559999999999E-3</v>
      </c>
      <c r="I5" s="7"/>
      <c r="J5" s="7"/>
      <c r="K5" s="8">
        <v>182564.4</v>
      </c>
      <c r="L5" s="8"/>
      <c r="M5" s="8">
        <v>4.9631902920000005E-2</v>
      </c>
      <c r="N5" s="8">
        <v>342.83247971999998</v>
      </c>
      <c r="O5" s="8">
        <v>3.9361586768000003</v>
      </c>
      <c r="P5" s="4">
        <v>5.3178613E-2</v>
      </c>
      <c r="Q5" s="8"/>
      <c r="R5" s="6">
        <v>0.27650085192200563</v>
      </c>
      <c r="S5" s="8">
        <v>46.307749138823532</v>
      </c>
      <c r="Y5" s="5"/>
      <c r="Z5" s="5"/>
      <c r="AD5" t="s">
        <v>386</v>
      </c>
      <c r="AE5" s="6">
        <v>37.979999999999997</v>
      </c>
      <c r="AF5" s="6">
        <v>37.93</v>
      </c>
      <c r="AH5" s="6">
        <v>2.4500742857142859</v>
      </c>
      <c r="AI5" s="6">
        <v>2.8716599999999999</v>
      </c>
    </row>
    <row r="6" spans="1:35" x14ac:dyDescent="0.2">
      <c r="A6" s="5">
        <v>43.51</v>
      </c>
      <c r="B6" t="s">
        <v>338</v>
      </c>
      <c r="C6" s="7">
        <v>1.2894709999999999E-3</v>
      </c>
      <c r="D6" s="7">
        <v>7.9206660000000006E-5</v>
      </c>
      <c r="E6" s="7"/>
      <c r="F6" s="7"/>
      <c r="G6" s="7">
        <v>0.1190626</v>
      </c>
      <c r="H6" s="7">
        <v>7.1411900000000004E-3</v>
      </c>
      <c r="I6" s="7"/>
      <c r="J6" s="7"/>
      <c r="K6" s="8">
        <v>173401</v>
      </c>
      <c r="L6" s="8"/>
      <c r="M6" s="8">
        <v>5.6104883209999998E-2</v>
      </c>
      <c r="N6" s="8">
        <v>339.47267776000001</v>
      </c>
      <c r="O6" s="8">
        <v>5.1804137260000003</v>
      </c>
      <c r="P6" s="4">
        <v>5.3106261030000004E-2</v>
      </c>
      <c r="Q6" s="8"/>
      <c r="R6" s="6">
        <v>0.312562023454039</v>
      </c>
      <c r="S6" s="8">
        <v>60.94604383529412</v>
      </c>
      <c r="T6" s="8" t="s">
        <v>376</v>
      </c>
      <c r="U6" s="8">
        <f>S5</f>
        <v>46.307749138823532</v>
      </c>
      <c r="V6" s="8">
        <f>S6</f>
        <v>60.94604383529412</v>
      </c>
      <c r="W6" s="6">
        <f t="shared" ref="W6:W16" si="0">R5</f>
        <v>0.27650085192200563</v>
      </c>
      <c r="X6" s="6">
        <f>R6</f>
        <v>0.312562023454039</v>
      </c>
      <c r="Y6" s="5">
        <f t="shared" ref="Y6:Y16" si="1">(A5*D5)/$M$1</f>
        <v>1.3344168695264624E-2</v>
      </c>
      <c r="Z6" s="5">
        <f>(A6*D6)/$M$1</f>
        <v>1.9199341373816157E-2</v>
      </c>
      <c r="AA6">
        <f t="shared" ref="AA6:AA16" si="2">(A5*H5)/$O$1</f>
        <v>2.5610293157647055</v>
      </c>
      <c r="AB6">
        <f>(A6*H6)/$O$1</f>
        <v>3.6554491399999995</v>
      </c>
    </row>
    <row r="7" spans="1:35" x14ac:dyDescent="0.2">
      <c r="A7" s="5">
        <v>43.64</v>
      </c>
      <c r="B7" t="s">
        <v>343</v>
      </c>
      <c r="C7" s="7">
        <v>1.0083150000000001E-3</v>
      </c>
      <c r="D7" s="7">
        <v>1.029562E-4</v>
      </c>
      <c r="E7" s="7"/>
      <c r="F7" s="7"/>
      <c r="G7" s="7">
        <v>9.4009090000000003E-2</v>
      </c>
      <c r="H7" s="7">
        <v>3.2455800000000001E-3</v>
      </c>
      <c r="I7" s="7"/>
      <c r="J7" s="7"/>
      <c r="K7" s="8">
        <v>171916.4</v>
      </c>
      <c r="L7" s="8"/>
      <c r="M7" s="8">
        <v>4.4002866600000003E-2</v>
      </c>
      <c r="N7" s="8">
        <v>422.98663504000001</v>
      </c>
      <c r="O7" s="8">
        <v>4.1025566875999999</v>
      </c>
      <c r="P7" s="4">
        <v>5.9935786960000008E-2</v>
      </c>
      <c r="Q7" s="8"/>
      <c r="R7" s="6">
        <v>0.2451413181058496</v>
      </c>
      <c r="S7" s="8">
        <v>48.265372795294113</v>
      </c>
      <c r="Y7" s="5"/>
      <c r="Z7" s="5"/>
      <c r="AD7" t="s">
        <v>387</v>
      </c>
      <c r="AE7" s="6">
        <v>42.81</v>
      </c>
      <c r="AF7" s="6">
        <v>37.11</v>
      </c>
      <c r="AH7" s="6">
        <v>2.4376057142857146</v>
      </c>
      <c r="AI7" s="6">
        <v>3.0643471428571423</v>
      </c>
    </row>
    <row r="8" spans="1:35" x14ac:dyDescent="0.2">
      <c r="A8" s="5">
        <v>43.512700000000002</v>
      </c>
      <c r="B8" t="s">
        <v>344</v>
      </c>
      <c r="C8" s="7">
        <v>8.4223990000000003E-4</v>
      </c>
      <c r="D8" s="7">
        <v>1.021007E-4</v>
      </c>
      <c r="E8" s="7"/>
      <c r="F8" s="7"/>
      <c r="G8" s="7">
        <v>9.1245670000000001E-2</v>
      </c>
      <c r="H8" s="7">
        <v>4.2091999999999997E-3</v>
      </c>
      <c r="I8" s="7"/>
      <c r="J8" s="7"/>
      <c r="K8" s="8">
        <v>140530.79999999999</v>
      </c>
      <c r="L8" s="8"/>
      <c r="M8" s="8">
        <v>3.6648132096730006E-2</v>
      </c>
      <c r="N8" s="8">
        <v>350.3045609756</v>
      </c>
      <c r="O8" s="8">
        <v>3.9703454650090002</v>
      </c>
      <c r="P8" s="4">
        <v>5.1948159047400001E-2</v>
      </c>
      <c r="Q8" s="8"/>
      <c r="R8" s="6">
        <v>0.20416786683415045</v>
      </c>
      <c r="S8" s="8">
        <v>46.709946647164706</v>
      </c>
      <c r="T8" s="8" t="s">
        <v>377</v>
      </c>
      <c r="U8" s="8">
        <f>S7</f>
        <v>48.265372795294113</v>
      </c>
      <c r="V8" s="8">
        <f>S8</f>
        <v>46.709946647164706</v>
      </c>
      <c r="W8" s="6">
        <f t="shared" si="0"/>
        <v>0.2451413181058496</v>
      </c>
      <c r="X8" s="6">
        <f>R8</f>
        <v>0.20416786683415045</v>
      </c>
      <c r="Y8" s="5">
        <f t="shared" si="1"/>
        <v>2.5030688401114207E-2</v>
      </c>
      <c r="Z8" s="5">
        <f>(A8*D8)/$M$1</f>
        <v>2.4750290411643457E-2</v>
      </c>
      <c r="AA8">
        <f t="shared" si="2"/>
        <v>1.6663189552941176</v>
      </c>
      <c r="AB8">
        <f>(A8*H8)/$O$1</f>
        <v>2.1547489039999999</v>
      </c>
    </row>
    <row r="9" spans="1:35" x14ac:dyDescent="0.2">
      <c r="A9" s="5">
        <v>43.69</v>
      </c>
      <c r="B9" t="s">
        <v>353</v>
      </c>
      <c r="C9" s="7">
        <v>8.7950310000000005E-4</v>
      </c>
      <c r="D9" s="7">
        <v>5.1379260000000002E-5</v>
      </c>
      <c r="E9" s="7"/>
      <c r="F9" s="7"/>
      <c r="G9" s="7">
        <v>8.7432620000000003E-2</v>
      </c>
      <c r="H9" s="7">
        <v>1.68516E-3</v>
      </c>
      <c r="I9" s="7"/>
      <c r="J9" s="7"/>
      <c r="K9" s="8">
        <v>173861.5</v>
      </c>
      <c r="L9" s="8"/>
      <c r="M9" s="8">
        <v>3.8425490439000003E-2</v>
      </c>
      <c r="N9" s="8">
        <v>328.33803943999999</v>
      </c>
      <c r="O9" s="8">
        <v>3.8199311678000001</v>
      </c>
      <c r="P9" s="4">
        <v>5.1325220710000001E-2</v>
      </c>
      <c r="Q9" s="8"/>
      <c r="R9" s="6">
        <v>0.21406958461838443</v>
      </c>
      <c r="S9" s="8">
        <v>44.940366679999997</v>
      </c>
      <c r="U9" s="8"/>
      <c r="Y9" s="5"/>
      <c r="Z9" s="5"/>
      <c r="AD9" t="s">
        <v>388</v>
      </c>
      <c r="AE9" s="6">
        <v>36.659999999999997</v>
      </c>
      <c r="AF9" s="6">
        <v>33.54</v>
      </c>
      <c r="AH9" s="6">
        <v>2.8055221428571433</v>
      </c>
      <c r="AI9" s="6">
        <v>2.1364000000000001</v>
      </c>
    </row>
    <row r="10" spans="1:35" x14ac:dyDescent="0.2">
      <c r="A10" s="5">
        <v>43.6</v>
      </c>
      <c r="B10" t="s">
        <v>354</v>
      </c>
      <c r="C10" s="7">
        <v>5.007694E-4</v>
      </c>
      <c r="D10" s="7">
        <v>6.3454629999999996E-5</v>
      </c>
      <c r="E10" s="7"/>
      <c r="F10" s="7"/>
      <c r="G10" s="7">
        <v>8.1243860000000001E-2</v>
      </c>
      <c r="H10" s="7">
        <v>2.9669560000000002E-3</v>
      </c>
      <c r="I10" s="7"/>
      <c r="J10" s="7"/>
      <c r="K10" s="8">
        <v>173024.3</v>
      </c>
      <c r="L10" s="8"/>
      <c r="M10" s="8">
        <v>2.1833545839999999E-2</v>
      </c>
      <c r="N10" s="8">
        <v>293.01781119999998</v>
      </c>
      <c r="O10" s="8">
        <v>3.5422322960000003</v>
      </c>
      <c r="P10" s="4">
        <v>4.6958726000000006E-2</v>
      </c>
      <c r="Q10" s="8"/>
      <c r="R10" s="6">
        <v>0.12163535286908078</v>
      </c>
      <c r="S10" s="8">
        <v>41.673321129411768</v>
      </c>
      <c r="T10" s="8" t="s">
        <v>378</v>
      </c>
      <c r="U10" s="8">
        <f>S9</f>
        <v>44.940366679999997</v>
      </c>
      <c r="V10" s="8">
        <f>S10</f>
        <v>41.673321129411768</v>
      </c>
      <c r="W10" s="6">
        <f t="shared" si="0"/>
        <v>0.21406958461838443</v>
      </c>
      <c r="X10" s="6">
        <f>R10</f>
        <v>0.12163535286908078</v>
      </c>
      <c r="Y10" s="5">
        <f t="shared" si="1"/>
        <v>1.2505626013370475E-2</v>
      </c>
      <c r="Z10" s="5">
        <f>(A10*D10)/$M$1</f>
        <v>1.5412935197771588E-2</v>
      </c>
      <c r="AA10">
        <f t="shared" si="2"/>
        <v>0.86617223999999993</v>
      </c>
      <c r="AB10">
        <f>(A10*H10)/$O$1</f>
        <v>1.5218739011764706</v>
      </c>
    </row>
    <row r="11" spans="1:35" x14ac:dyDescent="0.2">
      <c r="A11" s="5">
        <v>43.66</v>
      </c>
      <c r="B11" t="s">
        <v>341</v>
      </c>
      <c r="C11" s="7">
        <v>2.0963259999999999E-3</v>
      </c>
      <c r="D11" s="7">
        <v>1.067559E-4</v>
      </c>
      <c r="E11" s="7"/>
      <c r="F11" s="7"/>
      <c r="G11" s="7">
        <v>7.8679250000000006E-2</v>
      </c>
      <c r="H11" s="7">
        <v>4.3428219999999997E-3</v>
      </c>
      <c r="I11" s="7"/>
      <c r="J11" s="7"/>
      <c r="K11" s="8">
        <v>135535.20000000001</v>
      </c>
      <c r="L11" s="8"/>
      <c r="M11" s="8">
        <v>9.1525593159999988E-2</v>
      </c>
      <c r="N11" s="8">
        <v>286.54935566</v>
      </c>
      <c r="O11" s="8">
        <v>3.4351360550000001</v>
      </c>
      <c r="P11" s="4">
        <v>4.6721963119999994E-2</v>
      </c>
      <c r="Q11" s="8"/>
      <c r="R11" s="6">
        <v>0.5098918838997214</v>
      </c>
      <c r="S11" s="8">
        <v>40.413365352941177</v>
      </c>
      <c r="U11" s="8"/>
      <c r="V11" s="8"/>
      <c r="Y11" s="5"/>
      <c r="Z11" s="5"/>
      <c r="AD11" t="s">
        <v>389</v>
      </c>
      <c r="AE11" s="6">
        <v>33.369999999999997</v>
      </c>
      <c r="AF11" s="6">
        <v>35.770000000000003</v>
      </c>
      <c r="AH11" s="6">
        <v>2.3607585714285713</v>
      </c>
      <c r="AI11" s="6">
        <v>2.17442</v>
      </c>
    </row>
    <row r="12" spans="1:35" x14ac:dyDescent="0.2">
      <c r="A12" s="5">
        <v>45.64</v>
      </c>
      <c r="B12" t="s">
        <v>342</v>
      </c>
      <c r="C12" s="7">
        <v>1.708184E-3</v>
      </c>
      <c r="D12" s="7">
        <v>8.4613470000000004E-5</v>
      </c>
      <c r="E12" s="7"/>
      <c r="F12" s="7"/>
      <c r="G12" s="7">
        <v>0.1245243</v>
      </c>
      <c r="H12" s="7">
        <v>7.8816049999999999E-3</v>
      </c>
      <c r="I12" s="7"/>
      <c r="J12" s="7"/>
      <c r="K12" s="8">
        <v>196153.5</v>
      </c>
      <c r="L12" s="8"/>
      <c r="M12" s="8">
        <v>7.7961517760000001E-2</v>
      </c>
      <c r="N12" s="8">
        <v>445.07283660000002</v>
      </c>
      <c r="O12" s="8">
        <v>5.6832890520000001</v>
      </c>
      <c r="P12" s="4">
        <v>5.0074975719999998E-2</v>
      </c>
      <c r="Q12" s="8"/>
      <c r="R12" s="6">
        <v>0.43432600423398332</v>
      </c>
      <c r="S12" s="8">
        <v>66.862224141176469</v>
      </c>
      <c r="T12" s="8" t="s">
        <v>379</v>
      </c>
      <c r="U12" s="8">
        <f>S11</f>
        <v>40.413365352941177</v>
      </c>
      <c r="V12" s="8">
        <f>S12</f>
        <v>66.862224141176469</v>
      </c>
      <c r="W12" s="6">
        <f t="shared" si="0"/>
        <v>0.5098918838997214</v>
      </c>
      <c r="X12" s="6">
        <f>R12</f>
        <v>0.43432600423398332</v>
      </c>
      <c r="Y12" s="5">
        <f t="shared" si="1"/>
        <v>2.5966365426183843E-2</v>
      </c>
      <c r="Z12" s="5">
        <f>(A12*D12)/$M$1</f>
        <v>2.1513976438997214E-2</v>
      </c>
      <c r="AA12">
        <f t="shared" si="2"/>
        <v>2.2306777472941173</v>
      </c>
      <c r="AB12">
        <f>(A12*H12)/$O$1</f>
        <v>4.2319582611764703</v>
      </c>
    </row>
    <row r="13" spans="1:35" x14ac:dyDescent="0.2">
      <c r="A13" s="5">
        <v>43.79</v>
      </c>
      <c r="B13" t="s">
        <v>335</v>
      </c>
      <c r="C13" s="7">
        <v>8.0009579999999996E-4</v>
      </c>
      <c r="D13" s="7">
        <v>5.0451349999999999E-5</v>
      </c>
      <c r="E13" s="7"/>
      <c r="F13" s="7"/>
      <c r="G13" s="7">
        <v>8.3276169999999997E-2</v>
      </c>
      <c r="H13" s="7">
        <v>4.9439699999999998E-3</v>
      </c>
      <c r="I13" s="7"/>
      <c r="J13" s="7"/>
      <c r="K13" s="8">
        <v>178480.8</v>
      </c>
      <c r="L13" s="8"/>
      <c r="M13" s="8">
        <v>3.5036195081999996E-2</v>
      </c>
      <c r="N13" s="8">
        <v>309.48122705000003</v>
      </c>
      <c r="O13" s="8">
        <v>3.6466634842999999</v>
      </c>
      <c r="P13" s="4">
        <v>4.9481824200000003E-2</v>
      </c>
      <c r="Q13" s="8"/>
      <c r="R13" s="6">
        <v>0.19518771633426182</v>
      </c>
      <c r="S13" s="8">
        <v>42.901923344705878</v>
      </c>
      <c r="U13" s="8"/>
      <c r="V13" s="8"/>
      <c r="Y13" s="5"/>
      <c r="Z13" s="5"/>
      <c r="AD13" t="s">
        <v>390</v>
      </c>
      <c r="AE13" s="6">
        <v>35.340000000000003</v>
      </c>
      <c r="AF13" s="6">
        <v>34.97</v>
      </c>
      <c r="AH13" s="6">
        <v>1.7484721428571428</v>
      </c>
      <c r="AI13" s="6">
        <v>2.209742857142857</v>
      </c>
    </row>
    <row r="14" spans="1:35" x14ac:dyDescent="0.2">
      <c r="A14" s="5">
        <v>43.45</v>
      </c>
      <c r="B14" t="s">
        <v>336</v>
      </c>
      <c r="C14" s="7">
        <v>7.9231919999999995E-4</v>
      </c>
      <c r="D14" s="7">
        <v>6.1778689999999998E-5</v>
      </c>
      <c r="E14" s="7"/>
      <c r="F14" s="7"/>
      <c r="G14" s="7">
        <v>7.3725970000000002E-2</v>
      </c>
      <c r="H14" s="7">
        <v>1.4804009999999999E-3</v>
      </c>
      <c r="I14" s="7"/>
      <c r="J14" s="7"/>
      <c r="K14" s="8">
        <v>169608.5</v>
      </c>
      <c r="L14" s="8"/>
      <c r="M14" s="8">
        <v>3.4426269240000001E-2</v>
      </c>
      <c r="N14" s="8">
        <v>297.16489110000003</v>
      </c>
      <c r="O14" s="8">
        <v>3.2033933965000001</v>
      </c>
      <c r="P14" s="4">
        <v>4.8962849100000004E-2</v>
      </c>
      <c r="Q14" s="8"/>
      <c r="R14" s="6">
        <v>0.19178980077994431</v>
      </c>
      <c r="S14" s="8">
        <v>37.686981135294118</v>
      </c>
      <c r="T14" s="8" t="s">
        <v>380</v>
      </c>
      <c r="U14" s="8">
        <f>S13</f>
        <v>42.901923344705878</v>
      </c>
      <c r="V14" s="8">
        <f>S14</f>
        <v>37.686981135294118</v>
      </c>
      <c r="W14" s="6">
        <f t="shared" si="0"/>
        <v>0.19518771633426182</v>
      </c>
      <c r="X14" s="6">
        <f>R14</f>
        <v>0.19178980077994431</v>
      </c>
      <c r="Y14" s="5">
        <f t="shared" si="1"/>
        <v>1.2307880871866295E-2</v>
      </c>
      <c r="Z14" s="5">
        <f>(A14*D14)/$M$1</f>
        <v>1.4954228860724237E-2</v>
      </c>
      <c r="AA14">
        <f t="shared" si="2"/>
        <v>2.5470170152941174</v>
      </c>
      <c r="AB14">
        <f>(A14*H14)/$O$1</f>
        <v>0.75674615823529412</v>
      </c>
    </row>
    <row r="15" spans="1:35" x14ac:dyDescent="0.2">
      <c r="A15" s="5">
        <v>43.7</v>
      </c>
      <c r="B15" t="s">
        <v>355</v>
      </c>
      <c r="C15" s="7">
        <v>8.1059369999999999E-4</v>
      </c>
      <c r="D15" s="7">
        <v>6.4293000000000003E-5</v>
      </c>
      <c r="E15" s="7"/>
      <c r="F15" s="7"/>
      <c r="G15" s="7">
        <v>7.3876010000000006E-2</v>
      </c>
      <c r="H15" s="7">
        <v>1.72481E-3</v>
      </c>
      <c r="I15" s="7"/>
      <c r="J15" s="7"/>
      <c r="K15" s="8">
        <v>188260.1</v>
      </c>
      <c r="L15" s="8"/>
      <c r="M15" s="8">
        <v>3.5422944689999999E-2</v>
      </c>
      <c r="N15" s="8">
        <v>309.79327670000004</v>
      </c>
      <c r="O15" s="8">
        <v>3.2283816370000005</v>
      </c>
      <c r="P15" s="4">
        <v>5.34392442E-2</v>
      </c>
      <c r="Q15" s="8"/>
      <c r="R15" s="6">
        <v>0.19734231025069637</v>
      </c>
      <c r="S15" s="8">
        <v>37.980960435294122</v>
      </c>
      <c r="U15" s="8"/>
      <c r="V15" s="8"/>
      <c r="Y15" s="5"/>
      <c r="Z15" s="5"/>
      <c r="AD15" t="s">
        <v>391</v>
      </c>
      <c r="AE15" s="6">
        <v>38.17</v>
      </c>
      <c r="AF15" s="6">
        <v>47.16</v>
      </c>
      <c r="AH15" s="6">
        <v>2.5002642857142856</v>
      </c>
      <c r="AI15" s="6">
        <v>2.8448178571428566</v>
      </c>
    </row>
    <row r="16" spans="1:35" x14ac:dyDescent="0.2">
      <c r="A16" s="5">
        <v>46.15</v>
      </c>
      <c r="B16" t="s">
        <v>368</v>
      </c>
      <c r="C16" s="7">
        <v>2.7038040000000002E-3</v>
      </c>
      <c r="D16" s="7">
        <v>1.1042489999999999E-4</v>
      </c>
      <c r="E16" s="7"/>
      <c r="F16" s="7"/>
      <c r="G16" s="7">
        <v>0.1663123</v>
      </c>
      <c r="H16" s="7">
        <v>3.605877E-3</v>
      </c>
      <c r="I16" s="7"/>
      <c r="J16" s="7"/>
      <c r="K16" s="8">
        <v>192663.1</v>
      </c>
      <c r="L16" s="8"/>
      <c r="M16" s="8">
        <v>0.12478055460000001</v>
      </c>
      <c r="N16" s="8">
        <v>528.21351699999991</v>
      </c>
      <c r="O16" s="8">
        <v>7.675312645</v>
      </c>
      <c r="P16" s="4">
        <v>6.6028051049999995E-2</v>
      </c>
      <c r="Q16" s="8"/>
      <c r="R16" s="6">
        <v>0.69515629303621174</v>
      </c>
      <c r="S16" s="8">
        <v>90.297795823529398</v>
      </c>
      <c r="T16" s="8" t="s">
        <v>381</v>
      </c>
      <c r="U16" s="8">
        <f>S15</f>
        <v>37.980960435294122</v>
      </c>
      <c r="V16" s="8">
        <f>S16</f>
        <v>90.297795823529398</v>
      </c>
      <c r="W16" s="6">
        <f t="shared" si="0"/>
        <v>0.19734231025069637</v>
      </c>
      <c r="X16" s="6">
        <f>R16</f>
        <v>0.69515629303621174</v>
      </c>
      <c r="Y16" s="5">
        <f t="shared" si="1"/>
        <v>1.5652390529247912E-2</v>
      </c>
      <c r="Z16" s="5">
        <f>(A16*D16)/$M$1</f>
        <v>2.8390580139275767E-2</v>
      </c>
      <c r="AA16">
        <f t="shared" si="2"/>
        <v>0.88675525882352935</v>
      </c>
      <c r="AB16">
        <f>(A16*H16)/$O$1</f>
        <v>1.957779100588235</v>
      </c>
    </row>
    <row r="17" spans="2:31" x14ac:dyDescent="0.2">
      <c r="T17" t="s">
        <v>374</v>
      </c>
      <c r="U17" s="5">
        <f>AVERAGE(U4:U16)</f>
        <v>44.011915704033626</v>
      </c>
      <c r="V17" s="5"/>
      <c r="W17" s="5">
        <f>AVERAGE(W4:W16)</f>
        <v>0.30570734074890576</v>
      </c>
      <c r="AE17" s="5">
        <f>AVERAGE(AE3:AE15)</f>
        <v>36.732857142857142</v>
      </c>
    </row>
    <row r="18" spans="2:31" x14ac:dyDescent="0.2">
      <c r="T18" s="8" t="s">
        <v>382</v>
      </c>
      <c r="U18">
        <f>STDEV(U4:U16)</f>
        <v>3.7731042489153834</v>
      </c>
      <c r="W18">
        <f>STDEV(W4:W16)</f>
        <v>0.13965846209478364</v>
      </c>
    </row>
    <row r="19" spans="2:31" x14ac:dyDescent="0.2">
      <c r="AE19" s="6">
        <f>AF3/AE3</f>
        <v>1.1189024390243905</v>
      </c>
    </row>
    <row r="20" spans="2:31" x14ac:dyDescent="0.2">
      <c r="U20" s="6">
        <f>V4/U4</f>
        <v>1.1680743684316079</v>
      </c>
      <c r="V20" s="6"/>
      <c r="W20" s="6">
        <f t="shared" ref="W20" si="3">X4/W4</f>
        <v>1.4984868347266336</v>
      </c>
      <c r="X20" s="6"/>
      <c r="Y20" s="6"/>
      <c r="Z20" s="6"/>
      <c r="AA20" s="6"/>
      <c r="AB20" s="6"/>
      <c r="AC20" s="6"/>
      <c r="AD20" s="6"/>
      <c r="AE20" s="6">
        <f>AF15/AE15</f>
        <v>1.2355252816347915</v>
      </c>
    </row>
    <row r="21" spans="2:31" x14ac:dyDescent="0.2">
      <c r="C21" t="s">
        <v>267</v>
      </c>
      <c r="D21" t="s">
        <v>394</v>
      </c>
      <c r="E21" t="s">
        <v>267</v>
      </c>
      <c r="F21" t="s">
        <v>394</v>
      </c>
      <c r="U21" s="6">
        <f>V16/U16</f>
        <v>2.3774489846659965</v>
      </c>
      <c r="V21" s="6"/>
      <c r="W21" s="6">
        <f t="shared" ref="W21" si="4">X16/W16</f>
        <v>3.5225912383062248</v>
      </c>
      <c r="X21" s="6"/>
      <c r="Y21" s="6"/>
      <c r="Z21" s="6"/>
      <c r="AA21" s="6"/>
      <c r="AB21" s="6"/>
      <c r="AC21" s="6"/>
      <c r="AD21" s="6"/>
      <c r="AE21" s="6"/>
    </row>
    <row r="22" spans="2:31" x14ac:dyDescent="0.2">
      <c r="C22" t="s">
        <v>384</v>
      </c>
      <c r="D22" t="s">
        <v>384</v>
      </c>
      <c r="E22" t="s">
        <v>383</v>
      </c>
      <c r="F22" t="s">
        <v>383</v>
      </c>
      <c r="AE22" s="6"/>
    </row>
    <row r="23" spans="2:31" x14ac:dyDescent="0.2">
      <c r="B23" t="str">
        <f>Summary!H25</f>
        <v>MG-5 core</v>
      </c>
      <c r="C23" s="8">
        <f>Summary!AG25</f>
        <v>3213.0340992331003</v>
      </c>
      <c r="D23" s="6">
        <f>Summary!L25/Summary!$U$3*Summary!G25</f>
        <v>0.21848540083798881</v>
      </c>
      <c r="H23">
        <f>E36/C35</f>
        <v>1.7050515835161759</v>
      </c>
    </row>
    <row r="24" spans="2:31" x14ac:dyDescent="0.2">
      <c r="B24" t="str">
        <f>Summary!H26</f>
        <v>MG-5 rim (L)</v>
      </c>
      <c r="E24" s="8">
        <f>Summary!AG26</f>
        <v>3085.1658994002</v>
      </c>
      <c r="F24" s="6">
        <f>Summary!L26/Summary!$U$3*Summary!G26</f>
        <v>9.0824729435561566E-2</v>
      </c>
    </row>
    <row r="25" spans="2:31" x14ac:dyDescent="0.2">
      <c r="B25" t="str">
        <f>Summary!H19</f>
        <v>MG-2 core</v>
      </c>
      <c r="C25" s="8">
        <f>Summary!AG19</f>
        <v>3559.2868044530396</v>
      </c>
      <c r="D25" s="6">
        <f>Summary!L19/Summary!$U$3*Summary!G19</f>
        <v>0.3120532382199962</v>
      </c>
    </row>
    <row r="26" spans="2:31" x14ac:dyDescent="0.2">
      <c r="B26" t="str">
        <f>Summary!H20</f>
        <v>MG-2 rim (L)</v>
      </c>
      <c r="E26" s="8">
        <f>Summary!AG20</f>
        <v>3524.4053405043201</v>
      </c>
      <c r="F26" s="6">
        <f>Summary!L20/Summary!$U$3*Summary!G20</f>
        <v>0.11128656885956463</v>
      </c>
    </row>
    <row r="27" spans="2:31" x14ac:dyDescent="0.2">
      <c r="B27" t="str">
        <f>Summary!H23</f>
        <v>MG-4 core</v>
      </c>
      <c r="C27" s="8">
        <f>Summary!AG23</f>
        <v>3624.9779918918798</v>
      </c>
      <c r="D27" s="6">
        <f>Summary!L23/Summary!$U$3*Summary!G23</f>
        <v>0.53621898246965893</v>
      </c>
    </row>
    <row r="28" spans="2:31" x14ac:dyDescent="0.2">
      <c r="B28" t="str">
        <f>Summary!H24</f>
        <v>MG-4 rim (R)</v>
      </c>
      <c r="E28" s="8">
        <f>Summary!AG24</f>
        <v>2899.1992545235803</v>
      </c>
      <c r="F28" s="6">
        <f>Summary!L24/Summary!$U$3*Summary!G24</f>
        <v>0.35535163303795031</v>
      </c>
    </row>
    <row r="29" spans="2:31" x14ac:dyDescent="0.2">
      <c r="B29" t="str">
        <f>Summary!H21</f>
        <v>MG-3 core</v>
      </c>
      <c r="C29" s="8">
        <f>Summary!AG21</f>
        <v>2974.9554104621197</v>
      </c>
      <c r="D29" s="6">
        <f>Summary!L21/Summary!$U$3*Summary!G21</f>
        <v>0.22063708422269313</v>
      </c>
    </row>
    <row r="30" spans="2:31" x14ac:dyDescent="0.2">
      <c r="B30" t="str">
        <f>Summary!H22</f>
        <v>MG-3 rim (R)</v>
      </c>
      <c r="E30" s="8">
        <f>Summary!AG22</f>
        <v>4620.7461895812003</v>
      </c>
      <c r="F30" s="6">
        <f>Summary!L22/Summary!$U$3*Summary!G22</f>
        <v>0.47212298439607014</v>
      </c>
    </row>
    <row r="31" spans="2:31" x14ac:dyDescent="0.2">
      <c r="B31" t="str">
        <f>Summary!H27</f>
        <v>MG-6 core</v>
      </c>
      <c r="C31" s="8">
        <f>Summary!AG27</f>
        <v>4391.4472449852801</v>
      </c>
      <c r="D31" s="6">
        <f>Summary!L27/Summary!$U$3*Summary!G27</f>
        <v>0.43020162357927183</v>
      </c>
    </row>
    <row r="32" spans="2:31" x14ac:dyDescent="0.2">
      <c r="B32" t="str">
        <f>Summary!H28</f>
        <v>MG-6 rim (T)</v>
      </c>
      <c r="E32" s="8">
        <f>Summary!AG28</f>
        <v>3636.8619520486791</v>
      </c>
      <c r="F32" s="6">
        <f>Summary!L28/Summary!$U$3*Summary!G28</f>
        <v>0.36943296562512046</v>
      </c>
    </row>
    <row r="33" spans="2:10" x14ac:dyDescent="0.2">
      <c r="B33" t="str">
        <f>Summary!H17</f>
        <v>MG-1 core</v>
      </c>
      <c r="C33" s="8">
        <f>Summary!AG17</f>
        <v>3408.8055254660799</v>
      </c>
      <c r="D33" s="6">
        <f>Summary!L17/Summary!$U$3*Summary!G17</f>
        <v>0.30833310623193994</v>
      </c>
    </row>
    <row r="34" spans="2:10" x14ac:dyDescent="0.2">
      <c r="B34" t="str">
        <f>Summary!H18</f>
        <v>MG-1 rim (L)</v>
      </c>
      <c r="E34" s="8">
        <f>Summary!AG18</f>
        <v>3042.1109158783997</v>
      </c>
      <c r="F34" s="6">
        <f>Summary!L18/Summary!$U$3*Summary!G18</f>
        <v>0.23426017106530536</v>
      </c>
      <c r="J34" t="s">
        <v>339</v>
      </c>
    </row>
    <row r="35" spans="2:10" x14ac:dyDescent="0.2">
      <c r="B35" t="str">
        <f>Summary!H29</f>
        <v>MG-7 core</v>
      </c>
      <c r="C35" s="8">
        <f>Summary!AG29</f>
        <v>3216.2737986994002</v>
      </c>
      <c r="D35" s="6">
        <f>Summary!L29/Summary!$U$3*Summary!G29</f>
        <v>0.35495545983432863</v>
      </c>
      <c r="J35" t="s">
        <v>340</v>
      </c>
    </row>
    <row r="36" spans="2:10" x14ac:dyDescent="0.2">
      <c r="B36" t="str">
        <f>Summary!H30</f>
        <v>MG-7 rim (L)</v>
      </c>
      <c r="E36" s="8">
        <f>Summary!AG30</f>
        <v>5483.9127334939985</v>
      </c>
      <c r="F36" s="6">
        <f>Summary!L30/Summary!$U$3*Summary!G30</f>
        <v>0.74420008861491038</v>
      </c>
      <c r="J36" t="s">
        <v>337</v>
      </c>
    </row>
    <row r="37" spans="2:10" x14ac:dyDescent="0.2">
      <c r="C37" s="8">
        <f>AVERAGE(C23:C35)</f>
        <v>3484.1115535987001</v>
      </c>
      <c r="J37" t="s">
        <v>338</v>
      </c>
    </row>
    <row r="38" spans="2:10" x14ac:dyDescent="0.2">
      <c r="C38">
        <f>STDEV(C23:C35)</f>
        <v>458.05453711394824</v>
      </c>
      <c r="J38" t="s">
        <v>343</v>
      </c>
    </row>
    <row r="39" spans="2:10" x14ac:dyDescent="0.2">
      <c r="J39" t="s">
        <v>344</v>
      </c>
    </row>
    <row r="40" spans="2:10" x14ac:dyDescent="0.2">
      <c r="J40" t="s">
        <v>353</v>
      </c>
    </row>
    <row r="41" spans="2:10" x14ac:dyDescent="0.2">
      <c r="J41" t="s">
        <v>354</v>
      </c>
    </row>
    <row r="42" spans="2:10" x14ac:dyDescent="0.2">
      <c r="J42" t="s">
        <v>341</v>
      </c>
    </row>
    <row r="43" spans="2:10" x14ac:dyDescent="0.2">
      <c r="J43" t="s">
        <v>342</v>
      </c>
    </row>
    <row r="44" spans="2:10" x14ac:dyDescent="0.2">
      <c r="J44" t="s">
        <v>335</v>
      </c>
    </row>
    <row r="45" spans="2:10" x14ac:dyDescent="0.2">
      <c r="J45" t="s">
        <v>336</v>
      </c>
    </row>
    <row r="46" spans="2:10" x14ac:dyDescent="0.2">
      <c r="J46" t="s">
        <v>355</v>
      </c>
    </row>
    <row r="47" spans="2:10" x14ac:dyDescent="0.2">
      <c r="J47" t="s">
        <v>368</v>
      </c>
    </row>
  </sheetData>
  <phoneticPr fontId="18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194"/>
  <sheetViews>
    <sheetView workbookViewId="0">
      <selection activeCell="O1" sqref="O1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322</v>
      </c>
    </row>
    <row r="2" spans="1:17" x14ac:dyDescent="0.2">
      <c r="O2" t="s">
        <v>138</v>
      </c>
    </row>
    <row r="3" spans="1:17" x14ac:dyDescent="0.2">
      <c r="A3" t="s">
        <v>1</v>
      </c>
      <c r="B3" t="s">
        <v>317</v>
      </c>
      <c r="O3" t="s">
        <v>139</v>
      </c>
    </row>
    <row r="4" spans="1:17" x14ac:dyDescent="0.2">
      <c r="A4" t="s">
        <v>2</v>
      </c>
      <c r="O4" t="s">
        <v>359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0.68888888888888899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317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146.834</v>
      </c>
      <c r="C17" s="3">
        <v>193.3</v>
      </c>
      <c r="D17" s="3">
        <v>1284420</v>
      </c>
      <c r="E17" s="3">
        <v>194.9</v>
      </c>
      <c r="F17" s="3">
        <v>172851</v>
      </c>
      <c r="G17" s="3">
        <v>197.5</v>
      </c>
      <c r="H17" s="3">
        <v>15756.5</v>
      </c>
      <c r="I17" s="3">
        <v>199.6</v>
      </c>
      <c r="J17" s="3">
        <v>194.75899999999999</v>
      </c>
      <c r="O17" t="s">
        <v>150</v>
      </c>
    </row>
    <row r="18" spans="1:16" x14ac:dyDescent="0.2">
      <c r="A18" s="3">
        <v>201.8</v>
      </c>
      <c r="B18" s="3">
        <v>162.12899999999999</v>
      </c>
      <c r="C18" s="3">
        <v>203.7</v>
      </c>
      <c r="D18" s="3">
        <v>1297770</v>
      </c>
      <c r="E18" s="3">
        <v>205.3</v>
      </c>
      <c r="F18" s="3">
        <v>173907</v>
      </c>
      <c r="G18" s="3">
        <v>207.4</v>
      </c>
      <c r="H18" s="3">
        <v>15773.7</v>
      </c>
      <c r="I18" s="3">
        <v>209.6</v>
      </c>
      <c r="J18" s="3">
        <v>222.291</v>
      </c>
    </row>
    <row r="19" spans="1:16" x14ac:dyDescent="0.2">
      <c r="A19" s="3">
        <v>211.7</v>
      </c>
      <c r="B19" s="3">
        <v>158.05000000000001</v>
      </c>
      <c r="C19" s="3">
        <v>213.6</v>
      </c>
      <c r="D19" s="3">
        <v>1305230</v>
      </c>
      <c r="E19" s="3">
        <v>215.2</v>
      </c>
      <c r="F19" s="3">
        <v>175871</v>
      </c>
      <c r="G19" s="3">
        <v>217.4</v>
      </c>
      <c r="H19" s="3">
        <v>15639.3</v>
      </c>
      <c r="I19" s="3">
        <v>219.5</v>
      </c>
      <c r="J19" s="3">
        <v>189.661</v>
      </c>
      <c r="O19" t="s">
        <v>151</v>
      </c>
      <c r="P19" t="s">
        <v>152</v>
      </c>
    </row>
    <row r="20" spans="1:16" x14ac:dyDescent="0.2">
      <c r="A20" s="3">
        <v>221.7</v>
      </c>
      <c r="B20" s="3">
        <v>151.93199999999999</v>
      </c>
      <c r="C20" s="3">
        <v>223.5</v>
      </c>
      <c r="D20" s="3">
        <v>1303040</v>
      </c>
      <c r="E20" s="3">
        <v>225.2</v>
      </c>
      <c r="F20" s="3">
        <v>174668</v>
      </c>
      <c r="G20" s="3">
        <v>227.3</v>
      </c>
      <c r="H20" s="3">
        <v>15557.6</v>
      </c>
      <c r="I20" s="3">
        <v>229.5</v>
      </c>
      <c r="J20" s="3">
        <v>230.44800000000001</v>
      </c>
      <c r="O20" t="s">
        <v>153</v>
      </c>
    </row>
    <row r="21" spans="1:16" x14ac:dyDescent="0.2">
      <c r="A21" s="3">
        <v>231.6</v>
      </c>
      <c r="B21" s="3">
        <v>141.73500000000001</v>
      </c>
      <c r="C21" s="3">
        <v>233.5</v>
      </c>
      <c r="D21" s="3">
        <v>1303490</v>
      </c>
      <c r="E21" s="3">
        <v>235.1</v>
      </c>
      <c r="F21" s="3">
        <v>174895</v>
      </c>
      <c r="G21" s="3">
        <v>237.3</v>
      </c>
      <c r="H21" s="3">
        <v>15589.6</v>
      </c>
      <c r="I21" s="3">
        <v>239.4</v>
      </c>
      <c r="J21" s="3">
        <v>215.15299999999999</v>
      </c>
      <c r="O21" t="s">
        <v>154</v>
      </c>
    </row>
    <row r="22" spans="1:16" x14ac:dyDescent="0.2">
      <c r="A22" s="3">
        <v>252.5</v>
      </c>
      <c r="B22" s="3">
        <v>150.91300000000001</v>
      </c>
      <c r="C22" s="3">
        <v>254.8</v>
      </c>
      <c r="D22" s="3">
        <v>1300890</v>
      </c>
      <c r="E22" s="3">
        <v>256.39999999999998</v>
      </c>
      <c r="F22" s="3">
        <v>175056</v>
      </c>
      <c r="G22" s="3">
        <v>259</v>
      </c>
      <c r="H22" s="3">
        <v>15382.6</v>
      </c>
      <c r="I22" s="3">
        <v>261.10000000000002</v>
      </c>
      <c r="J22" s="3">
        <v>194.75899999999999</v>
      </c>
    </row>
    <row r="23" spans="1:16" x14ac:dyDescent="0.2">
      <c r="A23" s="3">
        <v>263.3</v>
      </c>
      <c r="B23" s="3">
        <v>146.834</v>
      </c>
      <c r="C23" s="3">
        <v>265.10000000000002</v>
      </c>
      <c r="D23" s="3">
        <v>1303740</v>
      </c>
      <c r="E23" s="3">
        <v>266.8</v>
      </c>
      <c r="F23" s="3">
        <v>175076</v>
      </c>
      <c r="G23" s="3">
        <v>268.89999999999998</v>
      </c>
      <c r="H23" s="3">
        <v>15223.3</v>
      </c>
      <c r="I23" s="3">
        <v>271.10000000000002</v>
      </c>
      <c r="J23" s="3">
        <v>234.52699999999999</v>
      </c>
    </row>
    <row r="24" spans="1:16" x14ac:dyDescent="0.2">
      <c r="A24" s="3">
        <v>273.2</v>
      </c>
      <c r="B24" s="3">
        <v>149.893</v>
      </c>
      <c r="C24" s="3">
        <v>275.10000000000002</v>
      </c>
      <c r="D24" s="3">
        <v>1306630</v>
      </c>
      <c r="E24" s="3">
        <v>276.7</v>
      </c>
      <c r="F24" s="3">
        <v>175016</v>
      </c>
      <c r="G24" s="3">
        <v>278.89999999999998</v>
      </c>
      <c r="H24" s="3">
        <v>15362.8</v>
      </c>
      <c r="I24" s="3">
        <v>281</v>
      </c>
      <c r="J24" s="3">
        <v>222.291</v>
      </c>
      <c r="O24" t="s">
        <v>155</v>
      </c>
    </row>
    <row r="25" spans="1:16" x14ac:dyDescent="0.2">
      <c r="A25" s="3">
        <v>283.2</v>
      </c>
      <c r="B25" s="3">
        <v>164.16900000000001</v>
      </c>
      <c r="C25" s="3">
        <v>285</v>
      </c>
      <c r="D25" s="3">
        <v>1311090</v>
      </c>
      <c r="E25" s="3">
        <v>286.7</v>
      </c>
      <c r="F25" s="3">
        <v>176050</v>
      </c>
      <c r="G25" s="3">
        <v>288.8</v>
      </c>
      <c r="H25" s="3">
        <v>15381.6</v>
      </c>
      <c r="I25" s="3">
        <v>290.89999999999998</v>
      </c>
      <c r="J25" s="3">
        <v>170.28700000000001</v>
      </c>
      <c r="O25" t="s">
        <v>156</v>
      </c>
    </row>
    <row r="26" spans="1:16" x14ac:dyDescent="0.2">
      <c r="A26" s="3">
        <v>293.10000000000002</v>
      </c>
      <c r="B26" s="3">
        <v>149.893</v>
      </c>
      <c r="C26" s="3">
        <v>295</v>
      </c>
      <c r="D26" s="3">
        <v>1307520</v>
      </c>
      <c r="E26" s="3">
        <v>296.60000000000002</v>
      </c>
      <c r="F26" s="3">
        <v>175586</v>
      </c>
      <c r="G26" s="3">
        <v>298.8</v>
      </c>
      <c r="H26" s="3">
        <v>15151.8</v>
      </c>
      <c r="I26" s="3">
        <v>300.89999999999998</v>
      </c>
      <c r="J26" s="3">
        <v>202.917</v>
      </c>
      <c r="O26" t="s">
        <v>157</v>
      </c>
    </row>
    <row r="27" spans="1:16" x14ac:dyDescent="0.2">
      <c r="A27" s="3">
        <v>314</v>
      </c>
      <c r="B27" s="3">
        <v>162.12899999999999</v>
      </c>
      <c r="C27" s="3">
        <v>316.3</v>
      </c>
      <c r="D27" s="3">
        <v>1311760</v>
      </c>
      <c r="E27" s="3">
        <v>317.89999999999998</v>
      </c>
      <c r="F27" s="3">
        <v>173001</v>
      </c>
      <c r="G27" s="3">
        <v>320.5</v>
      </c>
      <c r="H27" s="3">
        <v>15224.8</v>
      </c>
      <c r="I27" s="3">
        <v>322.60000000000002</v>
      </c>
      <c r="J27" s="3">
        <v>206.99600000000001</v>
      </c>
      <c r="O27" t="s">
        <v>248</v>
      </c>
    </row>
    <row r="28" spans="1:16" x14ac:dyDescent="0.2">
      <c r="A28" s="3">
        <v>324.8</v>
      </c>
      <c r="B28" s="3">
        <v>146.834</v>
      </c>
      <c r="C28" s="3">
        <v>326.60000000000002</v>
      </c>
      <c r="D28" s="3">
        <v>1313100</v>
      </c>
      <c r="E28" s="3">
        <v>328.2</v>
      </c>
      <c r="F28" s="3">
        <v>173263</v>
      </c>
      <c r="G28" s="3">
        <v>330.4</v>
      </c>
      <c r="H28" s="3">
        <v>15131</v>
      </c>
      <c r="I28" s="3">
        <v>332.5</v>
      </c>
      <c r="J28" s="3">
        <v>200.87700000000001</v>
      </c>
      <c r="O28" t="s">
        <v>158</v>
      </c>
    </row>
    <row r="29" spans="1:16" x14ac:dyDescent="0.2">
      <c r="A29" s="3">
        <v>334.7</v>
      </c>
      <c r="B29" s="3">
        <v>150.91300000000001</v>
      </c>
      <c r="C29" s="3">
        <v>336.6</v>
      </c>
      <c r="D29" s="3">
        <v>1312230</v>
      </c>
      <c r="E29" s="3">
        <v>338.2</v>
      </c>
      <c r="F29" s="3">
        <v>173911</v>
      </c>
      <c r="G29" s="3">
        <v>340.3</v>
      </c>
      <c r="H29" s="3">
        <v>15076.2</v>
      </c>
      <c r="I29" s="3">
        <v>342.5</v>
      </c>
      <c r="J29" s="3">
        <v>202.917</v>
      </c>
    </row>
    <row r="30" spans="1:16" x14ac:dyDescent="0.2">
      <c r="A30" s="3">
        <v>344.6</v>
      </c>
      <c r="B30" s="3">
        <v>142.755</v>
      </c>
      <c r="C30" s="3">
        <v>346.5</v>
      </c>
      <c r="D30" s="3">
        <v>1316530</v>
      </c>
      <c r="E30" s="3">
        <v>348.1</v>
      </c>
      <c r="F30" s="3">
        <v>172856</v>
      </c>
      <c r="G30" s="3">
        <v>350.3</v>
      </c>
      <c r="H30" s="3">
        <v>15032.1</v>
      </c>
      <c r="I30" s="3">
        <v>352.4</v>
      </c>
      <c r="J30" s="3">
        <v>185.58199999999999</v>
      </c>
      <c r="O30" t="s">
        <v>159</v>
      </c>
    </row>
    <row r="31" spans="1:16" x14ac:dyDescent="0.2">
      <c r="A31" s="3">
        <v>354.6</v>
      </c>
      <c r="B31" s="3">
        <v>136.637</v>
      </c>
      <c r="C31" s="3">
        <v>356.4</v>
      </c>
      <c r="D31" s="3">
        <v>1315220</v>
      </c>
      <c r="E31" s="3">
        <v>358.1</v>
      </c>
      <c r="F31" s="3">
        <v>172562</v>
      </c>
      <c r="G31" s="3">
        <v>360.2</v>
      </c>
      <c r="H31" s="3">
        <v>14905.8</v>
      </c>
      <c r="I31" s="3">
        <v>362.4</v>
      </c>
      <c r="J31" s="3">
        <v>197.81800000000001</v>
      </c>
      <c r="O31" t="s">
        <v>160</v>
      </c>
    </row>
    <row r="32" spans="1:16" x14ac:dyDescent="0.2">
      <c r="A32" s="3">
        <v>375.5</v>
      </c>
      <c r="B32" s="3">
        <v>146.834</v>
      </c>
      <c r="C32" s="3">
        <v>377.7</v>
      </c>
      <c r="D32" s="3">
        <v>1305590</v>
      </c>
      <c r="E32" s="3">
        <v>379.4</v>
      </c>
      <c r="F32" s="3">
        <v>172982</v>
      </c>
      <c r="G32" s="3">
        <v>381.9</v>
      </c>
      <c r="H32" s="3">
        <v>14847.9</v>
      </c>
      <c r="I32" s="3">
        <v>384.1</v>
      </c>
      <c r="J32" s="3">
        <v>208.01499999999999</v>
      </c>
      <c r="O32" t="s">
        <v>159</v>
      </c>
    </row>
    <row r="33" spans="1:20" x14ac:dyDescent="0.2">
      <c r="A33" s="3">
        <v>386.2</v>
      </c>
      <c r="B33" s="3">
        <v>164.16900000000001</v>
      </c>
      <c r="C33" s="3">
        <v>388.1</v>
      </c>
      <c r="D33" s="3">
        <v>1308210</v>
      </c>
      <c r="E33" s="3">
        <v>389.7</v>
      </c>
      <c r="F33" s="3">
        <v>172369</v>
      </c>
      <c r="G33" s="3">
        <v>391.9</v>
      </c>
      <c r="H33" s="3">
        <v>14844.9</v>
      </c>
      <c r="I33" s="3">
        <v>394</v>
      </c>
      <c r="J33" s="3">
        <v>187.62100000000001</v>
      </c>
    </row>
    <row r="34" spans="1:20" x14ac:dyDescent="0.2">
      <c r="A34" s="3">
        <v>396.2</v>
      </c>
      <c r="B34" s="3">
        <v>170.28700000000001</v>
      </c>
      <c r="C34" s="3">
        <v>398</v>
      </c>
      <c r="D34" s="3">
        <v>1310370</v>
      </c>
      <c r="E34" s="3">
        <v>399.7</v>
      </c>
      <c r="F34" s="3">
        <v>172794</v>
      </c>
      <c r="G34" s="3">
        <v>401.8</v>
      </c>
      <c r="H34" s="3">
        <v>14818.5</v>
      </c>
      <c r="I34" s="3">
        <v>404</v>
      </c>
      <c r="J34" s="3">
        <v>213.114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156.011</v>
      </c>
      <c r="C35" s="3">
        <v>408</v>
      </c>
      <c r="D35" s="3">
        <v>1307350</v>
      </c>
      <c r="E35" s="3">
        <v>409.6</v>
      </c>
      <c r="F35" s="3">
        <v>172684</v>
      </c>
      <c r="G35" s="3">
        <v>411.8</v>
      </c>
      <c r="H35" s="3">
        <v>14739.4</v>
      </c>
      <c r="I35" s="3">
        <v>413.9</v>
      </c>
      <c r="J35" s="3">
        <v>200.87700000000001</v>
      </c>
      <c r="O35" t="s">
        <v>167</v>
      </c>
      <c r="P35">
        <v>8.7213429999999999E-4</v>
      </c>
      <c r="Q35">
        <v>7.4455749999999998</v>
      </c>
      <c r="R35">
        <v>8.9798069999999994E-2</v>
      </c>
      <c r="S35">
        <v>1.2065820000000001E-3</v>
      </c>
      <c r="T35">
        <v>174438.3</v>
      </c>
    </row>
    <row r="36" spans="1:20" x14ac:dyDescent="0.2">
      <c r="A36" s="3">
        <v>416.1</v>
      </c>
      <c r="B36" s="3">
        <v>159.07</v>
      </c>
      <c r="C36" s="3">
        <v>417.9</v>
      </c>
      <c r="D36" s="3">
        <v>1306290</v>
      </c>
      <c r="E36" s="3">
        <v>419.6</v>
      </c>
      <c r="F36" s="3">
        <v>171833</v>
      </c>
      <c r="G36" s="3">
        <v>421.7</v>
      </c>
      <c r="H36" s="3">
        <v>14598.4</v>
      </c>
      <c r="I36" s="3">
        <v>423.8</v>
      </c>
      <c r="J36" s="3">
        <v>203.93600000000001</v>
      </c>
      <c r="O36" t="s">
        <v>168</v>
      </c>
      <c r="P36">
        <v>4.6503630000000002E-5</v>
      </c>
      <c r="Q36">
        <v>1.835819E-2</v>
      </c>
      <c r="R36">
        <v>1.047957E-3</v>
      </c>
      <c r="S36">
        <v>1.014988E-4</v>
      </c>
      <c r="T36">
        <v>1130.9549999999999</v>
      </c>
    </row>
    <row r="37" spans="1:20" x14ac:dyDescent="0.2">
      <c r="O37" t="s">
        <v>169</v>
      </c>
      <c r="P37">
        <v>2.3846159999999998</v>
      </c>
      <c r="Q37">
        <v>0.1102672</v>
      </c>
      <c r="R37">
        <v>0.52190530000000002</v>
      </c>
      <c r="S37">
        <v>3.762003</v>
      </c>
      <c r="T37">
        <v>0.2899468</v>
      </c>
    </row>
    <row r="38" spans="1:20" x14ac:dyDescent="0.2">
      <c r="A38" t="s">
        <v>17</v>
      </c>
      <c r="O38" t="s">
        <v>170</v>
      </c>
      <c r="P38">
        <v>3.6376089999999999</v>
      </c>
      <c r="Q38">
        <v>0.1147316</v>
      </c>
      <c r="R38">
        <v>0.2746189</v>
      </c>
      <c r="S38">
        <v>3.0932759999999999</v>
      </c>
      <c r="T38">
        <v>0.1077717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8.721496E-4</v>
      </c>
      <c r="Q40">
        <v>7.4455600000000004</v>
      </c>
      <c r="R40">
        <v>8.9793070000000003E-2</v>
      </c>
      <c r="S40">
        <v>1.2065159999999999E-3</v>
      </c>
      <c r="T40">
        <v>872191.4</v>
      </c>
    </row>
    <row r="42" spans="1:20" x14ac:dyDescent="0.2">
      <c r="A42" t="s">
        <v>317</v>
      </c>
      <c r="B42" t="s">
        <v>317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8.6868079999999999E-4</v>
      </c>
      <c r="Q43">
        <v>7.4475259999999999</v>
      </c>
      <c r="R43">
        <v>8.7253609999999995E-2</v>
      </c>
      <c r="S43">
        <v>1.169032E-3</v>
      </c>
      <c r="T43">
        <v>175356.9</v>
      </c>
    </row>
    <row r="44" spans="1:20" x14ac:dyDescent="0.2">
      <c r="A44" t="s">
        <v>21</v>
      </c>
      <c r="D44" t="s">
        <v>13</v>
      </c>
      <c r="O44" t="s">
        <v>168</v>
      </c>
      <c r="P44">
        <v>3.6716540000000003E-5</v>
      </c>
      <c r="Q44">
        <v>1.220483E-2</v>
      </c>
      <c r="R44">
        <v>6.4957039999999995E-4</v>
      </c>
      <c r="S44">
        <v>1.4437869999999999E-4</v>
      </c>
      <c r="T44">
        <v>452.38959999999997</v>
      </c>
    </row>
    <row r="45" spans="1:20" x14ac:dyDescent="0.2">
      <c r="A45" t="s">
        <v>22</v>
      </c>
      <c r="C45">
        <v>-3</v>
      </c>
      <c r="O45" t="s">
        <v>169</v>
      </c>
      <c r="P45">
        <v>1.8902380000000001</v>
      </c>
      <c r="Q45">
        <v>7.3288300000000001E-2</v>
      </c>
      <c r="R45">
        <v>0.3329338</v>
      </c>
      <c r="S45">
        <v>5.523212</v>
      </c>
      <c r="T45">
        <v>0.1153732</v>
      </c>
    </row>
    <row r="46" spans="1:20" x14ac:dyDescent="0.2">
      <c r="A46" t="s">
        <v>20</v>
      </c>
      <c r="D46">
        <v>6</v>
      </c>
      <c r="O46" t="s">
        <v>170</v>
      </c>
      <c r="P46">
        <v>3.635167</v>
      </c>
      <c r="Q46">
        <v>0.1144309</v>
      </c>
      <c r="R46">
        <v>0.27725149999999998</v>
      </c>
      <c r="S46">
        <v>3.134493</v>
      </c>
      <c r="T46">
        <v>0.10749110000000001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8.6874390000000004E-4</v>
      </c>
      <c r="Q48">
        <v>7.4475239999999996</v>
      </c>
      <c r="R48">
        <v>8.7253129999999998E-2</v>
      </c>
      <c r="S48">
        <v>1.168795E-3</v>
      </c>
      <c r="T48">
        <v>876784.3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-4</v>
      </c>
      <c r="O51" t="s">
        <v>167</v>
      </c>
      <c r="P51">
        <v>8.540113E-4</v>
      </c>
      <c r="Q51">
        <v>7.5889090000000001</v>
      </c>
      <c r="R51">
        <v>8.707318E-2</v>
      </c>
      <c r="S51">
        <v>1.14853E-3</v>
      </c>
      <c r="T51">
        <v>173118.5</v>
      </c>
    </row>
    <row r="52" spans="1:20" x14ac:dyDescent="0.2">
      <c r="A52" t="s">
        <v>20</v>
      </c>
      <c r="D52">
        <v>16</v>
      </c>
      <c r="O52" t="s">
        <v>168</v>
      </c>
      <c r="P52">
        <v>5.4328279999999998E-5</v>
      </c>
      <c r="Q52">
        <v>3.1105190000000001E-2</v>
      </c>
      <c r="R52">
        <v>6.2740180000000003E-4</v>
      </c>
      <c r="S52">
        <v>4.5738310000000003E-5</v>
      </c>
      <c r="T52">
        <v>510.26159999999999</v>
      </c>
    </row>
    <row r="53" spans="1:20" x14ac:dyDescent="0.2">
      <c r="A53" t="s">
        <v>21</v>
      </c>
      <c r="D53" t="s">
        <v>13</v>
      </c>
      <c r="O53" t="s">
        <v>169</v>
      </c>
      <c r="P53">
        <v>2.844967</v>
      </c>
      <c r="Q53">
        <v>0.18330260000000001</v>
      </c>
      <c r="R53">
        <v>0.32223770000000002</v>
      </c>
      <c r="S53">
        <v>1.7809550000000001</v>
      </c>
      <c r="T53">
        <v>0.13181490000000001</v>
      </c>
    </row>
    <row r="54" spans="1:20" x14ac:dyDescent="0.2">
      <c r="A54" t="s">
        <v>22</v>
      </c>
      <c r="C54">
        <v>-4</v>
      </c>
      <c r="O54" t="s">
        <v>170</v>
      </c>
      <c r="P54">
        <v>3.6898819999999999</v>
      </c>
      <c r="Q54">
        <v>0.1150373</v>
      </c>
      <c r="R54">
        <v>0.279281</v>
      </c>
      <c r="S54">
        <v>3.182318</v>
      </c>
      <c r="T54">
        <v>0.1081787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8.5406000000000002E-4</v>
      </c>
      <c r="Q56">
        <v>7.588838</v>
      </c>
      <c r="R56">
        <v>8.7073230000000001E-2</v>
      </c>
      <c r="S56">
        <v>1.148566E-3</v>
      </c>
      <c r="T56">
        <v>865592.5</v>
      </c>
    </row>
    <row r="58" spans="1:20" x14ac:dyDescent="0.2">
      <c r="A58" t="s">
        <v>317</v>
      </c>
      <c r="B58" t="s">
        <v>317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9.2318589999999996E-4</v>
      </c>
      <c r="Q59">
        <v>7.5786949999999997</v>
      </c>
      <c r="R59">
        <v>8.5605609999999999E-2</v>
      </c>
      <c r="S59">
        <v>1.17489E-3</v>
      </c>
      <c r="T59">
        <v>172532.3</v>
      </c>
    </row>
    <row r="60" spans="1:20" x14ac:dyDescent="0.2">
      <c r="A60" t="s">
        <v>26</v>
      </c>
      <c r="O60" t="s">
        <v>168</v>
      </c>
      <c r="P60">
        <v>5.1624869999999999E-5</v>
      </c>
      <c r="Q60">
        <v>2.075888E-2</v>
      </c>
      <c r="R60">
        <v>4.548566E-4</v>
      </c>
      <c r="S60">
        <v>5.4596209999999998E-5</v>
      </c>
      <c r="T60">
        <v>449.96940000000001</v>
      </c>
    </row>
    <row r="61" spans="1:20" x14ac:dyDescent="0.2">
      <c r="A61" t="s">
        <v>27</v>
      </c>
      <c r="O61" t="s">
        <v>169</v>
      </c>
      <c r="P61">
        <v>2.5008330000000001</v>
      </c>
      <c r="Q61">
        <v>0.1224967</v>
      </c>
      <c r="R61">
        <v>0.23762230000000001</v>
      </c>
      <c r="S61">
        <v>2.0781670000000001</v>
      </c>
      <c r="T61">
        <v>0.1166346</v>
      </c>
    </row>
    <row r="62" spans="1:20" x14ac:dyDescent="0.2">
      <c r="A62" t="s">
        <v>28</v>
      </c>
      <c r="D62">
        <v>3026</v>
      </c>
      <c r="O62" t="s">
        <v>170</v>
      </c>
      <c r="P62">
        <v>3.5552570000000001</v>
      </c>
      <c r="Q62">
        <v>0.1152403</v>
      </c>
      <c r="R62">
        <v>0.2817847</v>
      </c>
      <c r="S62">
        <v>3.1517979999999999</v>
      </c>
      <c r="T62">
        <v>0.108361</v>
      </c>
    </row>
    <row r="63" spans="1:20" x14ac:dyDescent="0.2">
      <c r="A63" t="s">
        <v>29</v>
      </c>
      <c r="D63">
        <v>-3870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9.2315500000000005E-4</v>
      </c>
      <c r="Q64">
        <v>7.5786579999999999</v>
      </c>
      <c r="R64">
        <v>8.5606160000000001E-2</v>
      </c>
      <c r="S64">
        <v>1.1749270000000001E-3</v>
      </c>
      <c r="T64">
        <v>862661.7</v>
      </c>
    </row>
    <row r="65" spans="1:20" x14ac:dyDescent="0.2">
      <c r="A65" t="s">
        <v>31</v>
      </c>
    </row>
    <row r="66" spans="1:20" x14ac:dyDescent="0.2">
      <c r="A66" t="s">
        <v>28</v>
      </c>
      <c r="D66">
        <v>2426</v>
      </c>
    </row>
    <row r="67" spans="1:20" x14ac:dyDescent="0.2">
      <c r="A67" t="s">
        <v>29</v>
      </c>
      <c r="D67">
        <v>-3870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8.7950310000000005E-4</v>
      </c>
      <c r="Q72">
        <v>7.5151760000000003</v>
      </c>
      <c r="R72">
        <v>8.7432620000000003E-2</v>
      </c>
      <c r="S72">
        <v>1.174759E-3</v>
      </c>
      <c r="T72">
        <v>173861.5</v>
      </c>
    </row>
    <row r="73" spans="1:20" x14ac:dyDescent="0.2">
      <c r="O73" t="s">
        <v>168</v>
      </c>
      <c r="P73">
        <v>5.1379260000000002E-5</v>
      </c>
      <c r="Q73">
        <v>7.3268810000000004E-2</v>
      </c>
      <c r="R73">
        <v>1.68516E-3</v>
      </c>
      <c r="S73">
        <v>8.989685E-5</v>
      </c>
      <c r="T73">
        <v>1302.3030000000001</v>
      </c>
    </row>
    <row r="74" spans="1:20" x14ac:dyDescent="0.2">
      <c r="A74" t="s">
        <v>34</v>
      </c>
      <c r="C74" t="s">
        <v>8</v>
      </c>
      <c r="O74" t="s">
        <v>169</v>
      </c>
      <c r="P74">
        <v>1.3062780000000001</v>
      </c>
      <c r="Q74">
        <v>0.21800430000000001</v>
      </c>
      <c r="R74">
        <v>0.43097560000000001</v>
      </c>
      <c r="S74">
        <v>1.711122</v>
      </c>
      <c r="T74">
        <v>0.1674918</v>
      </c>
    </row>
    <row r="75" spans="1:20" x14ac:dyDescent="0.2">
      <c r="A75" t="s">
        <v>35</v>
      </c>
      <c r="C75" s="1">
        <v>44838</v>
      </c>
      <c r="O75" t="s">
        <v>170</v>
      </c>
      <c r="P75">
        <v>1.814257</v>
      </c>
      <c r="Q75">
        <v>5.7429149999999998E-2</v>
      </c>
      <c r="R75">
        <v>0.13909569999999999</v>
      </c>
      <c r="S75">
        <v>1.569987</v>
      </c>
      <c r="T75">
        <v>5.3974500000000002E-2</v>
      </c>
    </row>
    <row r="76" spans="1:20" x14ac:dyDescent="0.2">
      <c r="A76" t="s">
        <v>36</v>
      </c>
      <c r="C76" s="2">
        <v>0.68888888888888899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8.794416E-4</v>
      </c>
      <c r="Q77">
        <v>7.514742</v>
      </c>
      <c r="R77">
        <v>8.7436840000000002E-2</v>
      </c>
      <c r="S77">
        <v>1.1747420000000001E-3</v>
      </c>
      <c r="T77">
        <v>3477230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317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8.7950310000000005E-4</v>
      </c>
      <c r="Q84">
        <v>7.5151760000000003</v>
      </c>
      <c r="R84">
        <v>8.7432620000000003E-2</v>
      </c>
      <c r="S84">
        <v>1.174759E-3</v>
      </c>
      <c r="T84">
        <v>173861.5</v>
      </c>
    </row>
    <row r="85" spans="1:20" x14ac:dyDescent="0.2">
      <c r="A85" t="s">
        <v>43</v>
      </c>
      <c r="O85" t="s">
        <v>168</v>
      </c>
      <c r="P85">
        <v>3.0163130000000001E-5</v>
      </c>
      <c r="Q85">
        <v>7.9355850000000006E-2</v>
      </c>
      <c r="R85">
        <v>1.741126E-3</v>
      </c>
      <c r="S85">
        <v>2.4038239999999999E-5</v>
      </c>
      <c r="T85">
        <v>1276.3920000000001</v>
      </c>
    </row>
    <row r="86" spans="1:20" x14ac:dyDescent="0.2">
      <c r="A86" t="s">
        <v>44</v>
      </c>
      <c r="C86">
        <v>1</v>
      </c>
      <c r="O86" t="s">
        <v>169</v>
      </c>
      <c r="P86">
        <v>1.714782</v>
      </c>
      <c r="Q86">
        <v>0.52797070000000001</v>
      </c>
      <c r="R86">
        <v>0.99569580000000002</v>
      </c>
      <c r="S86">
        <v>1.0231140000000001</v>
      </c>
      <c r="T86">
        <v>0.3670715</v>
      </c>
    </row>
    <row r="87" spans="1:20" x14ac:dyDescent="0.2">
      <c r="A87" t="s">
        <v>45</v>
      </c>
      <c r="B87" t="s">
        <v>46</v>
      </c>
      <c r="O87" t="s">
        <v>170</v>
      </c>
      <c r="P87">
        <v>1.814257</v>
      </c>
      <c r="Q87">
        <v>5.7429149999999998E-2</v>
      </c>
      <c r="R87">
        <v>0.13909569999999999</v>
      </c>
      <c r="S87">
        <v>1.569987</v>
      </c>
      <c r="T87">
        <v>5.3974500000000002E-2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8.794416E-4</v>
      </c>
      <c r="Q89">
        <v>7.514742</v>
      </c>
      <c r="R89">
        <v>8.7436840000000002E-2</v>
      </c>
      <c r="S89">
        <v>1.1747420000000001E-3</v>
      </c>
      <c r="T89">
        <v>3477230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324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8.7213429999999999E-4</v>
      </c>
      <c r="Q102">
        <v>7.4455749999999998</v>
      </c>
      <c r="R102">
        <v>8.9798069999999994E-2</v>
      </c>
      <c r="S102">
        <v>1.2065820000000001E-3</v>
      </c>
      <c r="T102">
        <v>174438.3</v>
      </c>
    </row>
    <row r="103" spans="1:20" x14ac:dyDescent="0.2">
      <c r="A103" t="s">
        <v>62</v>
      </c>
      <c r="C103" t="s">
        <v>42</v>
      </c>
      <c r="O103">
        <v>2</v>
      </c>
      <c r="P103">
        <v>8.6868079999999999E-4</v>
      </c>
      <c r="Q103">
        <v>7.4475259999999999</v>
      </c>
      <c r="R103">
        <v>8.7253609999999995E-2</v>
      </c>
      <c r="S103">
        <v>1.169032E-3</v>
      </c>
      <c r="T103">
        <v>175356.9</v>
      </c>
    </row>
    <row r="104" spans="1:20" x14ac:dyDescent="0.2">
      <c r="A104" t="s">
        <v>58</v>
      </c>
      <c r="O104">
        <v>3</v>
      </c>
      <c r="P104">
        <v>8.540113E-4</v>
      </c>
      <c r="Q104">
        <v>7.5889090000000001</v>
      </c>
      <c r="R104">
        <v>8.707318E-2</v>
      </c>
      <c r="S104">
        <v>1.14853E-3</v>
      </c>
      <c r="T104">
        <v>173118.5</v>
      </c>
    </row>
    <row r="105" spans="1:20" x14ac:dyDescent="0.2">
      <c r="A105" t="s">
        <v>63</v>
      </c>
      <c r="O105">
        <v>4</v>
      </c>
      <c r="P105">
        <v>9.2318589999999996E-4</v>
      </c>
      <c r="Q105">
        <v>7.5786949999999997</v>
      </c>
      <c r="R105">
        <v>8.5605609999999999E-2</v>
      </c>
      <c r="S105">
        <v>1.17489E-3</v>
      </c>
      <c r="T105">
        <v>172532.3</v>
      </c>
    </row>
    <row r="106" spans="1:20" x14ac:dyDescent="0.2">
      <c r="A106" t="s">
        <v>64</v>
      </c>
      <c r="O106">
        <v>1</v>
      </c>
      <c r="P106">
        <v>2.3846159999999998</v>
      </c>
      <c r="Q106">
        <v>0.1102672</v>
      </c>
      <c r="R106">
        <v>0.52190530000000002</v>
      </c>
      <c r="S106">
        <v>3.762003</v>
      </c>
      <c r="T106">
        <v>0.2899468</v>
      </c>
    </row>
    <row r="107" spans="1:20" x14ac:dyDescent="0.2">
      <c r="A107" t="s">
        <v>65</v>
      </c>
      <c r="O107">
        <v>2</v>
      </c>
      <c r="P107">
        <v>1.8902380000000001</v>
      </c>
      <c r="Q107">
        <v>7.3288300000000001E-2</v>
      </c>
      <c r="R107">
        <v>0.3329338</v>
      </c>
      <c r="S107">
        <v>5.523212</v>
      </c>
      <c r="T107">
        <v>0.1153732</v>
      </c>
    </row>
    <row r="108" spans="1:20" x14ac:dyDescent="0.2">
      <c r="A108" t="s">
        <v>66</v>
      </c>
      <c r="O108">
        <v>3</v>
      </c>
      <c r="P108">
        <v>2.844967</v>
      </c>
      <c r="Q108">
        <v>0.18330260000000001</v>
      </c>
      <c r="R108">
        <v>0.32223770000000002</v>
      </c>
      <c r="S108">
        <v>1.7809550000000001</v>
      </c>
      <c r="T108">
        <v>0.13181490000000001</v>
      </c>
    </row>
    <row r="109" spans="1:20" x14ac:dyDescent="0.2">
      <c r="A109" t="s">
        <v>67</v>
      </c>
      <c r="O109">
        <v>4</v>
      </c>
      <c r="P109">
        <v>2.5008330000000001</v>
      </c>
      <c r="Q109">
        <v>0.1224967</v>
      </c>
      <c r="R109">
        <v>0.23762230000000001</v>
      </c>
      <c r="S109">
        <v>2.0781670000000001</v>
      </c>
      <c r="T109">
        <v>0.1166346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318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325</v>
      </c>
    </row>
    <row r="130" spans="1:4" x14ac:dyDescent="0.2">
      <c r="A130" t="s">
        <v>332</v>
      </c>
    </row>
    <row r="131" spans="1:4" x14ac:dyDescent="0.2">
      <c r="A131" t="s">
        <v>351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317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317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4.6420000000000003</v>
      </c>
    </row>
    <row r="151" spans="1:5" x14ac:dyDescent="0.2">
      <c r="A151" t="s">
        <v>98</v>
      </c>
      <c r="B151" s="3">
        <v>4.1479999999999997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317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317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T194"/>
  <sheetViews>
    <sheetView topLeftCell="A160" workbookViewId="0">
      <selection activeCell="F179" sqref="F179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447</v>
      </c>
    </row>
    <row r="2" spans="1:17" x14ac:dyDescent="0.2">
      <c r="O2" t="s">
        <v>138</v>
      </c>
    </row>
    <row r="3" spans="1:17" x14ac:dyDescent="0.2">
      <c r="A3" t="s">
        <v>1</v>
      </c>
      <c r="B3" t="s">
        <v>445</v>
      </c>
      <c r="O3" t="s">
        <v>139</v>
      </c>
    </row>
    <row r="4" spans="1:17" x14ac:dyDescent="0.2">
      <c r="A4" t="s">
        <v>2</v>
      </c>
      <c r="O4" t="s">
        <v>362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0.69791666666666663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445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75.456100000000006</v>
      </c>
      <c r="C17" s="3">
        <v>193.3</v>
      </c>
      <c r="D17" s="3">
        <v>1147200</v>
      </c>
      <c r="E17" s="3">
        <v>194.9</v>
      </c>
      <c r="F17" s="3">
        <v>173147</v>
      </c>
      <c r="G17" s="3">
        <v>197.5</v>
      </c>
      <c r="H17" s="3">
        <v>15101.1</v>
      </c>
      <c r="I17" s="3">
        <v>199.6</v>
      </c>
      <c r="J17" s="3">
        <v>168.24700000000001</v>
      </c>
      <c r="O17" t="s">
        <v>150</v>
      </c>
    </row>
    <row r="18" spans="1:16" x14ac:dyDescent="0.2">
      <c r="A18" s="3">
        <v>201.8</v>
      </c>
      <c r="B18" s="3">
        <v>76.475800000000007</v>
      </c>
      <c r="C18" s="3">
        <v>203.7</v>
      </c>
      <c r="D18" s="3">
        <v>1153580</v>
      </c>
      <c r="E18" s="3">
        <v>205.3</v>
      </c>
      <c r="F18" s="3">
        <v>173589</v>
      </c>
      <c r="G18" s="3">
        <v>207.4</v>
      </c>
      <c r="H18" s="3">
        <v>15039.2</v>
      </c>
      <c r="I18" s="3">
        <v>209.6</v>
      </c>
      <c r="J18" s="3">
        <v>201.89699999999999</v>
      </c>
    </row>
    <row r="19" spans="1:16" x14ac:dyDescent="0.2">
      <c r="A19" s="3">
        <v>211.7</v>
      </c>
      <c r="B19" s="3">
        <v>92.790700000000001</v>
      </c>
      <c r="C19" s="3">
        <v>213.6</v>
      </c>
      <c r="D19" s="3">
        <v>1156910</v>
      </c>
      <c r="E19" s="3">
        <v>215.2</v>
      </c>
      <c r="F19" s="3">
        <v>173998</v>
      </c>
      <c r="G19" s="3">
        <v>217.4</v>
      </c>
      <c r="H19" s="3">
        <v>14826.1</v>
      </c>
      <c r="I19" s="3">
        <v>219.5</v>
      </c>
      <c r="J19" s="3">
        <v>175.38499999999999</v>
      </c>
      <c r="O19" t="s">
        <v>151</v>
      </c>
      <c r="P19" t="s">
        <v>152</v>
      </c>
    </row>
    <row r="20" spans="1:16" x14ac:dyDescent="0.2">
      <c r="A20" s="3">
        <v>221.7</v>
      </c>
      <c r="B20" s="3">
        <v>94.83</v>
      </c>
      <c r="C20" s="3">
        <v>223.5</v>
      </c>
      <c r="D20" s="3">
        <v>1158720</v>
      </c>
      <c r="E20" s="3">
        <v>225.2</v>
      </c>
      <c r="F20" s="3">
        <v>174504</v>
      </c>
      <c r="G20" s="3">
        <v>227.3</v>
      </c>
      <c r="H20" s="3">
        <v>14674.5</v>
      </c>
      <c r="I20" s="3">
        <v>229.5</v>
      </c>
      <c r="J20" s="3">
        <v>175.38499999999999</v>
      </c>
      <c r="O20" t="s">
        <v>153</v>
      </c>
    </row>
    <row r="21" spans="1:16" x14ac:dyDescent="0.2">
      <c r="A21" s="3">
        <v>231.6</v>
      </c>
      <c r="B21" s="3">
        <v>68.318299999999994</v>
      </c>
      <c r="C21" s="3">
        <v>233.5</v>
      </c>
      <c r="D21" s="3">
        <v>1163950</v>
      </c>
      <c r="E21" s="3">
        <v>235.1</v>
      </c>
      <c r="F21" s="3">
        <v>176077</v>
      </c>
      <c r="G21" s="3">
        <v>237.3</v>
      </c>
      <c r="H21" s="3">
        <v>14661.8</v>
      </c>
      <c r="I21" s="3">
        <v>239.4</v>
      </c>
      <c r="J21" s="3">
        <v>193.74</v>
      </c>
      <c r="O21" t="s">
        <v>154</v>
      </c>
    </row>
    <row r="22" spans="1:16" x14ac:dyDescent="0.2">
      <c r="A22" s="3">
        <v>252.5</v>
      </c>
      <c r="B22" s="3">
        <v>62.200299999999999</v>
      </c>
      <c r="C22" s="3">
        <v>254.8</v>
      </c>
      <c r="D22" s="3">
        <v>1165550</v>
      </c>
      <c r="E22" s="3">
        <v>256.39999999999998</v>
      </c>
      <c r="F22" s="3">
        <v>172959</v>
      </c>
      <c r="G22" s="3">
        <v>259</v>
      </c>
      <c r="H22" s="3">
        <v>14283.4</v>
      </c>
      <c r="I22" s="3">
        <v>261.10000000000002</v>
      </c>
      <c r="J22" s="3">
        <v>182.523</v>
      </c>
    </row>
    <row r="23" spans="1:16" x14ac:dyDescent="0.2">
      <c r="A23" s="3">
        <v>263.3</v>
      </c>
      <c r="B23" s="3">
        <v>82.593800000000002</v>
      </c>
      <c r="C23" s="3">
        <v>265.10000000000002</v>
      </c>
      <c r="D23" s="3">
        <v>1169270</v>
      </c>
      <c r="E23" s="3">
        <v>266.8</v>
      </c>
      <c r="F23" s="3">
        <v>172979</v>
      </c>
      <c r="G23" s="3">
        <v>268.89999999999998</v>
      </c>
      <c r="H23" s="3">
        <v>14456.9</v>
      </c>
      <c r="I23" s="3">
        <v>271</v>
      </c>
      <c r="J23" s="3">
        <v>185.58199999999999</v>
      </c>
    </row>
    <row r="24" spans="1:16" x14ac:dyDescent="0.2">
      <c r="A24" s="3">
        <v>273.2</v>
      </c>
      <c r="B24" s="3">
        <v>84.633200000000002</v>
      </c>
      <c r="C24" s="3">
        <v>275.10000000000002</v>
      </c>
      <c r="D24" s="3">
        <v>1169310</v>
      </c>
      <c r="E24" s="3">
        <v>276.7</v>
      </c>
      <c r="F24" s="3">
        <v>173268</v>
      </c>
      <c r="G24" s="3">
        <v>278.89999999999998</v>
      </c>
      <c r="H24" s="3">
        <v>14245.3</v>
      </c>
      <c r="I24" s="3">
        <v>281</v>
      </c>
      <c r="J24" s="3">
        <v>179.464</v>
      </c>
      <c r="O24" t="s">
        <v>155</v>
      </c>
    </row>
    <row r="25" spans="1:16" x14ac:dyDescent="0.2">
      <c r="A25" s="3">
        <v>283.2</v>
      </c>
      <c r="B25" s="3">
        <v>85.652900000000002</v>
      </c>
      <c r="C25" s="3">
        <v>285</v>
      </c>
      <c r="D25" s="3">
        <v>1169620</v>
      </c>
      <c r="E25" s="3">
        <v>286.60000000000002</v>
      </c>
      <c r="F25" s="3">
        <v>173174</v>
      </c>
      <c r="G25" s="3">
        <v>288.8</v>
      </c>
      <c r="H25" s="3">
        <v>13951.6</v>
      </c>
      <c r="I25" s="3">
        <v>290.89999999999998</v>
      </c>
      <c r="J25" s="3">
        <v>204.95599999999999</v>
      </c>
      <c r="O25" t="s">
        <v>156</v>
      </c>
    </row>
    <row r="26" spans="1:16" x14ac:dyDescent="0.2">
      <c r="A26" s="3">
        <v>293.10000000000002</v>
      </c>
      <c r="B26" s="3">
        <v>88.7119</v>
      </c>
      <c r="C26" s="3">
        <v>295</v>
      </c>
      <c r="D26" s="3">
        <v>1169250</v>
      </c>
      <c r="E26" s="3">
        <v>296.60000000000002</v>
      </c>
      <c r="F26" s="3">
        <v>172685</v>
      </c>
      <c r="G26" s="3">
        <v>298.7</v>
      </c>
      <c r="H26" s="3">
        <v>13873.5</v>
      </c>
      <c r="I26" s="3">
        <v>300.89999999999998</v>
      </c>
      <c r="J26" s="3">
        <v>176.405</v>
      </c>
      <c r="O26" t="s">
        <v>157</v>
      </c>
    </row>
    <row r="27" spans="1:16" x14ac:dyDescent="0.2">
      <c r="A27" s="3">
        <v>313.89999999999998</v>
      </c>
      <c r="B27" s="3">
        <v>92.790700000000001</v>
      </c>
      <c r="C27" s="3">
        <v>316.2</v>
      </c>
      <c r="D27" s="3">
        <v>1161750</v>
      </c>
      <c r="E27" s="3">
        <v>317.8</v>
      </c>
      <c r="F27" s="3">
        <v>172144</v>
      </c>
      <c r="G27" s="3">
        <v>320.39999999999998</v>
      </c>
      <c r="H27" s="3">
        <v>13734.1</v>
      </c>
      <c r="I27" s="3">
        <v>322.5</v>
      </c>
      <c r="J27" s="3">
        <v>179.464</v>
      </c>
      <c r="O27" t="s">
        <v>248</v>
      </c>
    </row>
    <row r="28" spans="1:16" x14ac:dyDescent="0.2">
      <c r="A28" s="3">
        <v>324.7</v>
      </c>
      <c r="B28" s="3">
        <v>97.889099999999999</v>
      </c>
      <c r="C28" s="3">
        <v>326.60000000000002</v>
      </c>
      <c r="D28" s="3">
        <v>1160610</v>
      </c>
      <c r="E28" s="3">
        <v>328.2</v>
      </c>
      <c r="F28" s="3">
        <v>172657</v>
      </c>
      <c r="G28" s="3">
        <v>330.3</v>
      </c>
      <c r="H28" s="3">
        <v>13999.3</v>
      </c>
      <c r="I28" s="3">
        <v>332.5</v>
      </c>
      <c r="J28" s="3">
        <v>173.346</v>
      </c>
      <c r="O28" t="s">
        <v>158</v>
      </c>
    </row>
    <row r="29" spans="1:16" x14ac:dyDescent="0.2">
      <c r="A29" s="3">
        <v>334.6</v>
      </c>
      <c r="B29" s="3">
        <v>92.790700000000001</v>
      </c>
      <c r="C29" s="3">
        <v>336.5</v>
      </c>
      <c r="D29" s="3">
        <v>1172250</v>
      </c>
      <c r="E29" s="3">
        <v>338.1</v>
      </c>
      <c r="F29" s="3">
        <v>172380</v>
      </c>
      <c r="G29" s="3">
        <v>340.3</v>
      </c>
      <c r="H29" s="3">
        <v>13702.6</v>
      </c>
      <c r="I29" s="3">
        <v>342.4</v>
      </c>
      <c r="J29" s="3">
        <v>179.464</v>
      </c>
    </row>
    <row r="30" spans="1:16" x14ac:dyDescent="0.2">
      <c r="A30" s="3">
        <v>344.6</v>
      </c>
      <c r="B30" s="3">
        <v>93.810299999999998</v>
      </c>
      <c r="C30" s="3">
        <v>346.4</v>
      </c>
      <c r="D30" s="3">
        <v>1164190</v>
      </c>
      <c r="E30" s="3">
        <v>348.1</v>
      </c>
      <c r="F30" s="3">
        <v>172817</v>
      </c>
      <c r="G30" s="3">
        <v>350.2</v>
      </c>
      <c r="H30" s="3">
        <v>13688.9</v>
      </c>
      <c r="I30" s="3">
        <v>352.4</v>
      </c>
      <c r="J30" s="3">
        <v>209.035</v>
      </c>
      <c r="O30" t="s">
        <v>159</v>
      </c>
    </row>
    <row r="31" spans="1:16" x14ac:dyDescent="0.2">
      <c r="A31" s="3">
        <v>354.5</v>
      </c>
      <c r="B31" s="3">
        <v>99.928399999999996</v>
      </c>
      <c r="C31" s="3">
        <v>356.4</v>
      </c>
      <c r="D31" s="3">
        <v>1161680</v>
      </c>
      <c r="E31" s="3">
        <v>358</v>
      </c>
      <c r="F31" s="3">
        <v>172510</v>
      </c>
      <c r="G31" s="3">
        <v>360.2</v>
      </c>
      <c r="H31" s="3">
        <v>13624.5</v>
      </c>
      <c r="I31" s="3">
        <v>362.3</v>
      </c>
      <c r="J31" s="3">
        <v>179.464</v>
      </c>
      <c r="O31" t="s">
        <v>160</v>
      </c>
    </row>
    <row r="32" spans="1:16" x14ac:dyDescent="0.2">
      <c r="A32" s="3">
        <v>375.4</v>
      </c>
      <c r="B32" s="3">
        <v>86.672600000000003</v>
      </c>
      <c r="C32" s="3">
        <v>377.7</v>
      </c>
      <c r="D32" s="3">
        <v>1157770</v>
      </c>
      <c r="E32" s="3">
        <v>379.3</v>
      </c>
      <c r="F32" s="3">
        <v>172524</v>
      </c>
      <c r="G32" s="3">
        <v>381.9</v>
      </c>
      <c r="H32" s="3">
        <v>13548.9</v>
      </c>
      <c r="I32" s="3">
        <v>384</v>
      </c>
      <c r="J32" s="3">
        <v>199.858</v>
      </c>
      <c r="O32" t="s">
        <v>159</v>
      </c>
    </row>
    <row r="33" spans="1:20" x14ac:dyDescent="0.2">
      <c r="A33" s="3">
        <v>386.2</v>
      </c>
      <c r="B33" s="3">
        <v>107.066</v>
      </c>
      <c r="C33" s="3">
        <v>388</v>
      </c>
      <c r="D33" s="3">
        <v>1160140</v>
      </c>
      <c r="E33" s="3">
        <v>389.7</v>
      </c>
      <c r="F33" s="3">
        <v>172227</v>
      </c>
      <c r="G33" s="3">
        <v>391.8</v>
      </c>
      <c r="H33" s="3">
        <v>13620.9</v>
      </c>
      <c r="I33" s="3">
        <v>394</v>
      </c>
      <c r="J33" s="3">
        <v>194.75899999999999</v>
      </c>
    </row>
    <row r="34" spans="1:20" x14ac:dyDescent="0.2">
      <c r="A34" s="3">
        <v>396.1</v>
      </c>
      <c r="B34" s="3">
        <v>79.534800000000004</v>
      </c>
      <c r="C34" s="3">
        <v>398</v>
      </c>
      <c r="D34" s="3">
        <v>1161210</v>
      </c>
      <c r="E34" s="3">
        <v>399.6</v>
      </c>
      <c r="F34" s="3">
        <v>172395</v>
      </c>
      <c r="G34" s="3">
        <v>401.8</v>
      </c>
      <c r="H34" s="3">
        <v>13446</v>
      </c>
      <c r="I34" s="3">
        <v>403.9</v>
      </c>
      <c r="J34" s="3">
        <v>188.64099999999999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88.7119</v>
      </c>
      <c r="C35" s="3">
        <v>407.9</v>
      </c>
      <c r="D35" s="3">
        <v>1164330</v>
      </c>
      <c r="E35" s="3">
        <v>409.6</v>
      </c>
      <c r="F35" s="3">
        <v>172455</v>
      </c>
      <c r="G35" s="3">
        <v>411.7</v>
      </c>
      <c r="H35" s="3">
        <v>13416.5</v>
      </c>
      <c r="I35" s="3">
        <v>413.8</v>
      </c>
      <c r="J35" s="3">
        <v>180.48400000000001</v>
      </c>
      <c r="O35" t="s">
        <v>167</v>
      </c>
      <c r="P35">
        <v>4.6821249999999998E-4</v>
      </c>
      <c r="Q35">
        <v>6.634112</v>
      </c>
      <c r="R35">
        <v>8.5284460000000006E-2</v>
      </c>
      <c r="S35">
        <v>1.0496220000000001E-3</v>
      </c>
      <c r="T35">
        <v>174263</v>
      </c>
    </row>
    <row r="36" spans="1:20" x14ac:dyDescent="0.2">
      <c r="A36" s="3">
        <v>416</v>
      </c>
      <c r="B36" s="3">
        <v>81.574200000000005</v>
      </c>
      <c r="C36" s="3">
        <v>417.9</v>
      </c>
      <c r="D36" s="3">
        <v>1168440</v>
      </c>
      <c r="E36" s="3">
        <v>419.5</v>
      </c>
      <c r="F36" s="3">
        <v>171997</v>
      </c>
      <c r="G36" s="3">
        <v>421.7</v>
      </c>
      <c r="H36" s="3">
        <v>13281.6</v>
      </c>
      <c r="I36" s="3">
        <v>423.8</v>
      </c>
      <c r="J36" s="3">
        <v>198.83799999999999</v>
      </c>
      <c r="O36" t="s">
        <v>168</v>
      </c>
      <c r="P36">
        <v>6.7344399999999998E-5</v>
      </c>
      <c r="Q36">
        <v>1.5931250000000001E-2</v>
      </c>
      <c r="R36">
        <v>1.6617030000000001E-3</v>
      </c>
      <c r="S36">
        <v>7.9424770000000004E-5</v>
      </c>
      <c r="T36">
        <v>1131.1859999999999</v>
      </c>
    </row>
    <row r="37" spans="1:20" x14ac:dyDescent="0.2">
      <c r="O37" t="s">
        <v>169</v>
      </c>
      <c r="P37">
        <v>6.4324060000000003</v>
      </c>
      <c r="Q37">
        <v>0.1073945</v>
      </c>
      <c r="R37">
        <v>0.87136199999999997</v>
      </c>
      <c r="S37">
        <v>3.3840599999999998</v>
      </c>
      <c r="T37">
        <v>0.2902979</v>
      </c>
    </row>
    <row r="38" spans="1:20" x14ac:dyDescent="0.2">
      <c r="A38" t="s">
        <v>17</v>
      </c>
      <c r="O38" t="s">
        <v>170</v>
      </c>
      <c r="P38">
        <v>4.966691</v>
      </c>
      <c r="Q38">
        <v>0.1156119</v>
      </c>
      <c r="R38">
        <v>0.28084490000000001</v>
      </c>
      <c r="S38">
        <v>3.317631</v>
      </c>
      <c r="T38">
        <v>0.1078255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4.6810949999999998E-4</v>
      </c>
      <c r="Q40">
        <v>6.6340620000000001</v>
      </c>
      <c r="R40">
        <v>8.5276439999999995E-2</v>
      </c>
      <c r="S40">
        <v>1.04974E-3</v>
      </c>
      <c r="T40">
        <v>871315.1</v>
      </c>
    </row>
    <row r="42" spans="1:20" x14ac:dyDescent="0.2">
      <c r="A42" t="s">
        <v>19</v>
      </c>
      <c r="B42" t="s">
        <v>445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4.6677669999999999E-4</v>
      </c>
      <c r="Q43">
        <v>6.7544190000000004</v>
      </c>
      <c r="R43">
        <v>8.185568E-2</v>
      </c>
      <c r="S43">
        <v>1.073797E-3</v>
      </c>
      <c r="T43">
        <v>173013</v>
      </c>
    </row>
    <row r="44" spans="1:20" x14ac:dyDescent="0.2">
      <c r="A44" t="s">
        <v>21</v>
      </c>
      <c r="D44" t="s">
        <v>13</v>
      </c>
      <c r="O44" t="s">
        <v>168</v>
      </c>
      <c r="P44">
        <v>6.1328000000000006E-5</v>
      </c>
      <c r="Q44">
        <v>1.2006899999999999E-2</v>
      </c>
      <c r="R44">
        <v>1.3766329999999999E-3</v>
      </c>
      <c r="S44">
        <v>6.4347179999999998E-5</v>
      </c>
      <c r="T44">
        <v>224.7739</v>
      </c>
    </row>
    <row r="45" spans="1:20" x14ac:dyDescent="0.2">
      <c r="A45" t="s">
        <v>22</v>
      </c>
      <c r="C45">
        <v>-2</v>
      </c>
      <c r="O45" t="s">
        <v>169</v>
      </c>
      <c r="P45">
        <v>5.8757679999999999</v>
      </c>
      <c r="Q45">
        <v>7.9498330000000006E-2</v>
      </c>
      <c r="R45">
        <v>0.75211519999999998</v>
      </c>
      <c r="S45">
        <v>2.6799240000000002</v>
      </c>
      <c r="T45">
        <v>5.8100819999999997E-2</v>
      </c>
    </row>
    <row r="46" spans="1:20" x14ac:dyDescent="0.2">
      <c r="A46" t="s">
        <v>20</v>
      </c>
      <c r="D46">
        <v>6</v>
      </c>
      <c r="O46" t="s">
        <v>170</v>
      </c>
      <c r="P46">
        <v>4.9917090000000002</v>
      </c>
      <c r="Q46">
        <v>0.11589149999999999</v>
      </c>
      <c r="R46">
        <v>0.28683350000000002</v>
      </c>
      <c r="S46">
        <v>3.2920790000000002</v>
      </c>
      <c r="T46">
        <v>0.1082114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4.6677669999999999E-4</v>
      </c>
      <c r="Q48">
        <v>6.7544110000000002</v>
      </c>
      <c r="R48">
        <v>8.1856010000000007E-2</v>
      </c>
      <c r="S48">
        <v>1.0738270000000001E-3</v>
      </c>
      <c r="T48">
        <v>865064.8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-3</v>
      </c>
      <c r="O51" t="s">
        <v>167</v>
      </c>
      <c r="P51">
        <v>5.5327359999999995E-4</v>
      </c>
      <c r="Q51">
        <v>6.7483440000000003</v>
      </c>
      <c r="R51">
        <v>7.9708589999999996E-2</v>
      </c>
      <c r="S51">
        <v>1.0674969999999999E-3</v>
      </c>
      <c r="T51">
        <v>172501.7</v>
      </c>
    </row>
    <row r="52" spans="1:20" x14ac:dyDescent="0.2">
      <c r="A52" t="s">
        <v>20</v>
      </c>
      <c r="D52">
        <v>16</v>
      </c>
      <c r="O52" t="s">
        <v>168</v>
      </c>
      <c r="P52">
        <v>1.8701189999999999E-5</v>
      </c>
      <c r="Q52">
        <v>3.06003E-2</v>
      </c>
      <c r="R52">
        <v>8.2463090000000001E-4</v>
      </c>
      <c r="S52">
        <v>8.1055859999999995E-5</v>
      </c>
      <c r="T52">
        <v>257.90989999999999</v>
      </c>
    </row>
    <row r="53" spans="1:20" x14ac:dyDescent="0.2">
      <c r="A53" t="s">
        <v>21</v>
      </c>
      <c r="D53" t="s">
        <v>13</v>
      </c>
      <c r="O53" t="s">
        <v>169</v>
      </c>
      <c r="P53">
        <v>1.5116259999999999</v>
      </c>
      <c r="Q53">
        <v>0.20278860000000001</v>
      </c>
      <c r="R53">
        <v>0.46266800000000002</v>
      </c>
      <c r="S53">
        <v>3.3957259999999998</v>
      </c>
      <c r="T53">
        <v>6.6863569999999997E-2</v>
      </c>
    </row>
    <row r="54" spans="1:20" x14ac:dyDescent="0.2">
      <c r="A54" t="s">
        <v>22</v>
      </c>
      <c r="C54">
        <v>-3</v>
      </c>
      <c r="O54" t="s">
        <v>170</v>
      </c>
      <c r="P54">
        <v>4.5919040000000004</v>
      </c>
      <c r="Q54">
        <v>0.1160688</v>
      </c>
      <c r="R54">
        <v>0.29055750000000002</v>
      </c>
      <c r="S54">
        <v>3.3066200000000001</v>
      </c>
      <c r="T54">
        <v>0.10837049999999999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5.5328050000000002E-4</v>
      </c>
      <c r="Q56">
        <v>6.7483279999999999</v>
      </c>
      <c r="R56">
        <v>7.9708650000000006E-2</v>
      </c>
      <c r="S56">
        <v>1.067552E-3</v>
      </c>
      <c r="T56">
        <v>862508.5</v>
      </c>
    </row>
    <row r="58" spans="1:20" x14ac:dyDescent="0.2">
      <c r="A58" t="s">
        <v>19</v>
      </c>
      <c r="B58" t="s">
        <v>445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5.1481499999999996E-4</v>
      </c>
      <c r="Q59">
        <v>6.745495</v>
      </c>
      <c r="R59">
        <v>7.8126710000000002E-2</v>
      </c>
      <c r="S59">
        <v>1.1172230000000001E-3</v>
      </c>
      <c r="T59">
        <v>172319.4</v>
      </c>
    </row>
    <row r="60" spans="1:20" x14ac:dyDescent="0.2">
      <c r="A60" t="s">
        <v>26</v>
      </c>
      <c r="O60" t="s">
        <v>168</v>
      </c>
      <c r="P60">
        <v>6.3387140000000004E-5</v>
      </c>
      <c r="Q60">
        <v>3.0480050000000002E-2</v>
      </c>
      <c r="R60">
        <v>7.1342200000000001E-4</v>
      </c>
      <c r="S60">
        <v>4.7204740000000002E-5</v>
      </c>
      <c r="T60">
        <v>210.95249999999999</v>
      </c>
    </row>
    <row r="61" spans="1:20" x14ac:dyDescent="0.2">
      <c r="A61" t="s">
        <v>27</v>
      </c>
      <c r="O61" t="s">
        <v>169</v>
      </c>
      <c r="P61">
        <v>5.5063639999999996</v>
      </c>
      <c r="Q61">
        <v>0.20207700000000001</v>
      </c>
      <c r="R61">
        <v>0.40837760000000001</v>
      </c>
      <c r="S61">
        <v>1.8895599999999999</v>
      </c>
      <c r="T61">
        <v>5.474764E-2</v>
      </c>
    </row>
    <row r="62" spans="1:20" x14ac:dyDescent="0.2">
      <c r="A62" t="s">
        <v>28</v>
      </c>
      <c r="D62">
        <v>2871</v>
      </c>
      <c r="O62" t="s">
        <v>170</v>
      </c>
      <c r="P62">
        <v>4.762804</v>
      </c>
      <c r="Q62">
        <v>0.1161329</v>
      </c>
      <c r="R62">
        <v>0.29323339999999998</v>
      </c>
      <c r="S62">
        <v>3.2340960000000001</v>
      </c>
      <c r="T62">
        <v>0.10842739999999999</v>
      </c>
    </row>
    <row r="63" spans="1:20" x14ac:dyDescent="0.2">
      <c r="A63" t="s">
        <v>29</v>
      </c>
      <c r="D63">
        <v>-3675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5.14811E-4</v>
      </c>
      <c r="Q64">
        <v>6.7454700000000001</v>
      </c>
      <c r="R64">
        <v>7.8126979999999999E-2</v>
      </c>
      <c r="S64">
        <v>1.1172039999999999E-3</v>
      </c>
      <c r="T64">
        <v>861597.1</v>
      </c>
    </row>
    <row r="65" spans="1:20" x14ac:dyDescent="0.2">
      <c r="A65" t="s">
        <v>31</v>
      </c>
    </row>
    <row r="66" spans="1:20" x14ac:dyDescent="0.2">
      <c r="A66" t="s">
        <v>28</v>
      </c>
      <c r="D66">
        <v>2271</v>
      </c>
    </row>
    <row r="67" spans="1:20" x14ac:dyDescent="0.2">
      <c r="A67" t="s">
        <v>29</v>
      </c>
      <c r="D67">
        <v>-3675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5.007694E-4</v>
      </c>
      <c r="Q72">
        <v>6.7205919999999999</v>
      </c>
      <c r="R72">
        <v>8.1243860000000001E-2</v>
      </c>
      <c r="S72">
        <v>1.0770350000000001E-3</v>
      </c>
      <c r="T72">
        <v>173024.3</v>
      </c>
    </row>
    <row r="73" spans="1:20" x14ac:dyDescent="0.2">
      <c r="O73" t="s">
        <v>168</v>
      </c>
      <c r="P73">
        <v>6.3454629999999996E-5</v>
      </c>
      <c r="Q73">
        <v>5.5781860000000003E-2</v>
      </c>
      <c r="R73">
        <v>2.9669560000000002E-3</v>
      </c>
      <c r="S73">
        <v>6.8567609999999998E-5</v>
      </c>
      <c r="T73">
        <v>953.8546</v>
      </c>
    </row>
    <row r="74" spans="1:20" x14ac:dyDescent="0.2">
      <c r="A74" t="s">
        <v>34</v>
      </c>
      <c r="C74" t="s">
        <v>8</v>
      </c>
      <c r="O74" t="s">
        <v>169</v>
      </c>
      <c r="P74">
        <v>2.8334169999999999</v>
      </c>
      <c r="Q74">
        <v>0.18559680000000001</v>
      </c>
      <c r="R74">
        <v>0.81659269999999995</v>
      </c>
      <c r="S74">
        <v>1.4235549999999999</v>
      </c>
      <c r="T74">
        <v>0.1232708</v>
      </c>
    </row>
    <row r="75" spans="1:20" x14ac:dyDescent="0.2">
      <c r="A75" t="s">
        <v>35</v>
      </c>
      <c r="C75" s="1">
        <v>44838</v>
      </c>
      <c r="O75" t="s">
        <v>170</v>
      </c>
      <c r="P75">
        <v>2.4099469999999998</v>
      </c>
      <c r="Q75">
        <v>5.7962699999999999E-2</v>
      </c>
      <c r="R75">
        <v>0.1438673</v>
      </c>
      <c r="S75">
        <v>1.643564</v>
      </c>
      <c r="T75">
        <v>5.4103970000000001E-2</v>
      </c>
    </row>
    <row r="76" spans="1:20" x14ac:dyDescent="0.2">
      <c r="A76" t="s">
        <v>36</v>
      </c>
      <c r="C76" s="2">
        <v>0.69791666666666663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5.0063259999999997E-4</v>
      </c>
      <c r="Q77">
        <v>6.7203660000000003</v>
      </c>
      <c r="R77">
        <v>8.1253560000000002E-2</v>
      </c>
      <c r="S77">
        <v>1.076998E-3</v>
      </c>
      <c r="T77">
        <v>3460486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445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5.007694E-4</v>
      </c>
      <c r="Q84">
        <v>6.7205919999999999</v>
      </c>
      <c r="R84">
        <v>8.1243860000000001E-2</v>
      </c>
      <c r="S84">
        <v>1.0770350000000001E-3</v>
      </c>
      <c r="T84">
        <v>173024.3</v>
      </c>
    </row>
    <row r="85" spans="1:20" x14ac:dyDescent="0.2">
      <c r="A85" t="s">
        <v>43</v>
      </c>
      <c r="O85" t="s">
        <v>168</v>
      </c>
      <c r="P85">
        <v>4.1510710000000003E-5</v>
      </c>
      <c r="Q85">
        <v>5.77738E-2</v>
      </c>
      <c r="R85">
        <v>3.0970120000000001E-3</v>
      </c>
      <c r="S85">
        <v>2.868223E-5</v>
      </c>
      <c r="T85">
        <v>876.44870000000003</v>
      </c>
    </row>
    <row r="86" spans="1:20" x14ac:dyDescent="0.2">
      <c r="A86" t="s">
        <v>44</v>
      </c>
      <c r="C86">
        <v>1</v>
      </c>
      <c r="O86" t="s">
        <v>169</v>
      </c>
      <c r="P86">
        <v>4.1446930000000002</v>
      </c>
      <c r="Q86">
        <v>0.42982670000000001</v>
      </c>
      <c r="R86">
        <v>1.9059969999999999</v>
      </c>
      <c r="S86">
        <v>1.331537</v>
      </c>
      <c r="T86">
        <v>0.25327329999999998</v>
      </c>
    </row>
    <row r="87" spans="1:20" x14ac:dyDescent="0.2">
      <c r="A87" t="s">
        <v>45</v>
      </c>
      <c r="B87" t="s">
        <v>46</v>
      </c>
      <c r="O87" t="s">
        <v>170</v>
      </c>
      <c r="P87">
        <v>2.4099469999999998</v>
      </c>
      <c r="Q87">
        <v>5.7962699999999999E-2</v>
      </c>
      <c r="R87">
        <v>0.1438673</v>
      </c>
      <c r="S87">
        <v>1.643564</v>
      </c>
      <c r="T87">
        <v>5.4103970000000001E-2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5.0063259999999997E-4</v>
      </c>
      <c r="Q89">
        <v>6.7203660000000003</v>
      </c>
      <c r="R89">
        <v>8.1253560000000002E-2</v>
      </c>
      <c r="S89">
        <v>1.076998E-3</v>
      </c>
      <c r="T89">
        <v>3460486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448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4.6821249999999998E-4</v>
      </c>
      <c r="Q102">
        <v>6.634112</v>
      </c>
      <c r="R102">
        <v>8.5284460000000006E-2</v>
      </c>
      <c r="S102">
        <v>1.0496220000000001E-3</v>
      </c>
      <c r="T102">
        <v>174263</v>
      </c>
    </row>
    <row r="103" spans="1:20" x14ac:dyDescent="0.2">
      <c r="A103" t="s">
        <v>62</v>
      </c>
      <c r="C103" t="s">
        <v>42</v>
      </c>
      <c r="O103">
        <v>2</v>
      </c>
      <c r="P103">
        <v>4.6677669999999999E-4</v>
      </c>
      <c r="Q103">
        <v>6.7544190000000004</v>
      </c>
      <c r="R103">
        <v>8.185568E-2</v>
      </c>
      <c r="S103">
        <v>1.073797E-3</v>
      </c>
      <c r="T103">
        <v>173013</v>
      </c>
    </row>
    <row r="104" spans="1:20" x14ac:dyDescent="0.2">
      <c r="A104" t="s">
        <v>58</v>
      </c>
      <c r="O104">
        <v>3</v>
      </c>
      <c r="P104">
        <v>5.5327359999999995E-4</v>
      </c>
      <c r="Q104">
        <v>6.7483440000000003</v>
      </c>
      <c r="R104">
        <v>7.9708589999999996E-2</v>
      </c>
      <c r="S104">
        <v>1.0674969999999999E-3</v>
      </c>
      <c r="T104">
        <v>172501.7</v>
      </c>
    </row>
    <row r="105" spans="1:20" x14ac:dyDescent="0.2">
      <c r="A105" t="s">
        <v>63</v>
      </c>
      <c r="O105">
        <v>4</v>
      </c>
      <c r="P105">
        <v>5.1481499999999996E-4</v>
      </c>
      <c r="Q105">
        <v>6.745495</v>
      </c>
      <c r="R105">
        <v>7.8126710000000002E-2</v>
      </c>
      <c r="S105">
        <v>1.1172230000000001E-3</v>
      </c>
      <c r="T105">
        <v>172319.4</v>
      </c>
    </row>
    <row r="106" spans="1:20" x14ac:dyDescent="0.2">
      <c r="A106" t="s">
        <v>64</v>
      </c>
      <c r="O106">
        <v>1</v>
      </c>
      <c r="P106">
        <v>6.4324060000000003</v>
      </c>
      <c r="Q106">
        <v>0.1073945</v>
      </c>
      <c r="R106">
        <v>0.87136199999999997</v>
      </c>
      <c r="S106">
        <v>3.3840599999999998</v>
      </c>
      <c r="T106">
        <v>0.2902979</v>
      </c>
    </row>
    <row r="107" spans="1:20" x14ac:dyDescent="0.2">
      <c r="A107" t="s">
        <v>65</v>
      </c>
      <c r="O107">
        <v>2</v>
      </c>
      <c r="P107">
        <v>5.8757679999999999</v>
      </c>
      <c r="Q107">
        <v>7.9498330000000006E-2</v>
      </c>
      <c r="R107">
        <v>0.75211519999999998</v>
      </c>
      <c r="S107">
        <v>2.6799240000000002</v>
      </c>
      <c r="T107">
        <v>5.8100819999999997E-2</v>
      </c>
    </row>
    <row r="108" spans="1:20" x14ac:dyDescent="0.2">
      <c r="A108" t="s">
        <v>66</v>
      </c>
      <c r="O108">
        <v>3</v>
      </c>
      <c r="P108">
        <v>1.5116259999999999</v>
      </c>
      <c r="Q108">
        <v>0.20278860000000001</v>
      </c>
      <c r="R108">
        <v>0.46266800000000002</v>
      </c>
      <c r="S108">
        <v>3.3957259999999998</v>
      </c>
      <c r="T108">
        <v>6.6863569999999997E-2</v>
      </c>
    </row>
    <row r="109" spans="1:20" x14ac:dyDescent="0.2">
      <c r="A109" t="s">
        <v>67</v>
      </c>
      <c r="O109">
        <v>4</v>
      </c>
      <c r="P109">
        <v>5.5063639999999996</v>
      </c>
      <c r="Q109">
        <v>0.20207700000000001</v>
      </c>
      <c r="R109">
        <v>0.40837760000000001</v>
      </c>
      <c r="S109">
        <v>1.8895599999999999</v>
      </c>
      <c r="T109">
        <v>5.474764E-2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446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361</v>
      </c>
    </row>
    <row r="128" spans="1:15" x14ac:dyDescent="0.2">
      <c r="A128" t="s">
        <v>320</v>
      </c>
    </row>
    <row r="129" spans="1:4" x14ac:dyDescent="0.2">
      <c r="A129" t="s">
        <v>325</v>
      </c>
    </row>
    <row r="130" spans="1:4" x14ac:dyDescent="0.2">
      <c r="A130" t="s">
        <v>294</v>
      </c>
    </row>
    <row r="131" spans="1:4" x14ac:dyDescent="0.2">
      <c r="A131" t="s">
        <v>237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445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445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4.6719999999999997</v>
      </c>
    </row>
    <row r="151" spans="1:5" x14ac:dyDescent="0.2">
      <c r="A151" t="s">
        <v>98</v>
      </c>
      <c r="B151" s="3">
        <v>3.222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445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445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194"/>
  <sheetViews>
    <sheetView workbookViewId="0">
      <selection activeCell="V101" sqref="V101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306</v>
      </c>
    </row>
    <row r="2" spans="1:17" x14ac:dyDescent="0.2">
      <c r="O2" t="s">
        <v>138</v>
      </c>
    </row>
    <row r="3" spans="1:17" x14ac:dyDescent="0.2">
      <c r="A3" t="s">
        <v>1</v>
      </c>
      <c r="B3" t="s">
        <v>307</v>
      </c>
      <c r="O3" t="s">
        <v>139</v>
      </c>
    </row>
    <row r="4" spans="1:17" x14ac:dyDescent="0.2">
      <c r="A4" t="s">
        <v>2</v>
      </c>
      <c r="O4" t="s">
        <v>308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0.5854166666666667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307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184.56200000000001</v>
      </c>
      <c r="C17" s="3">
        <v>193.3</v>
      </c>
      <c r="D17" s="3">
        <v>1406300</v>
      </c>
      <c r="E17" s="3">
        <v>195</v>
      </c>
      <c r="F17" s="3">
        <v>176939</v>
      </c>
      <c r="G17" s="3">
        <v>197.5</v>
      </c>
      <c r="H17" s="3">
        <v>17376.400000000001</v>
      </c>
      <c r="I17" s="3">
        <v>199.7</v>
      </c>
      <c r="J17" s="3">
        <v>238.60599999999999</v>
      </c>
      <c r="O17" t="s">
        <v>150</v>
      </c>
    </row>
    <row r="18" spans="1:16" x14ac:dyDescent="0.2">
      <c r="A18" s="3">
        <v>201.8</v>
      </c>
      <c r="B18" s="3">
        <v>191.7</v>
      </c>
      <c r="C18" s="3">
        <v>203.7</v>
      </c>
      <c r="D18" s="3">
        <v>1421800</v>
      </c>
      <c r="E18" s="3">
        <v>205.3</v>
      </c>
      <c r="F18" s="3">
        <v>177869</v>
      </c>
      <c r="G18" s="3">
        <v>207.5</v>
      </c>
      <c r="H18" s="3">
        <v>17456.599999999999</v>
      </c>
      <c r="I18" s="3">
        <v>209.6</v>
      </c>
      <c r="J18" s="3">
        <v>224.33</v>
      </c>
    </row>
    <row r="19" spans="1:16" x14ac:dyDescent="0.2">
      <c r="A19" s="3">
        <v>211.8</v>
      </c>
      <c r="B19" s="3">
        <v>214.13300000000001</v>
      </c>
      <c r="C19" s="3">
        <v>213.6</v>
      </c>
      <c r="D19" s="3">
        <v>1425890</v>
      </c>
      <c r="E19" s="3">
        <v>215.3</v>
      </c>
      <c r="F19" s="3">
        <v>179224</v>
      </c>
      <c r="G19" s="3">
        <v>217.4</v>
      </c>
      <c r="H19" s="3">
        <v>17439.3</v>
      </c>
      <c r="I19" s="3">
        <v>219.5</v>
      </c>
      <c r="J19" s="3">
        <v>205.976</v>
      </c>
      <c r="O19" t="s">
        <v>151</v>
      </c>
      <c r="P19" t="s">
        <v>152</v>
      </c>
    </row>
    <row r="20" spans="1:16" x14ac:dyDescent="0.2">
      <c r="A20" s="3">
        <v>221.7</v>
      </c>
      <c r="B20" s="3">
        <v>210.05500000000001</v>
      </c>
      <c r="C20" s="3">
        <v>223.6</v>
      </c>
      <c r="D20" s="3">
        <v>1431590</v>
      </c>
      <c r="E20" s="3">
        <v>225.2</v>
      </c>
      <c r="F20" s="3">
        <v>180616</v>
      </c>
      <c r="G20" s="3">
        <v>227.4</v>
      </c>
      <c r="H20" s="3">
        <v>17381</v>
      </c>
      <c r="I20" s="3">
        <v>229.5</v>
      </c>
      <c r="J20" s="3">
        <v>199.858</v>
      </c>
      <c r="O20" t="s">
        <v>153</v>
      </c>
    </row>
    <row r="21" spans="1:16" x14ac:dyDescent="0.2">
      <c r="A21" s="3">
        <v>231.7</v>
      </c>
      <c r="B21" s="3">
        <v>209.035</v>
      </c>
      <c r="C21" s="3">
        <v>233.5</v>
      </c>
      <c r="D21" s="3">
        <v>1433630</v>
      </c>
      <c r="E21" s="3">
        <v>235.2</v>
      </c>
      <c r="F21" s="3">
        <v>180192</v>
      </c>
      <c r="G21" s="3">
        <v>237.3</v>
      </c>
      <c r="H21" s="3">
        <v>16959.900000000001</v>
      </c>
      <c r="I21" s="3">
        <v>239.4</v>
      </c>
      <c r="J21" s="3">
        <v>203.93600000000001</v>
      </c>
      <c r="O21" t="s">
        <v>154</v>
      </c>
    </row>
    <row r="22" spans="1:16" x14ac:dyDescent="0.2">
      <c r="A22" s="3">
        <v>252.6</v>
      </c>
      <c r="B22" s="3">
        <v>215.15299999999999</v>
      </c>
      <c r="C22" s="3">
        <v>255</v>
      </c>
      <c r="D22" s="3">
        <v>1427600</v>
      </c>
      <c r="E22" s="3">
        <v>256.60000000000002</v>
      </c>
      <c r="F22" s="3">
        <v>180482</v>
      </c>
      <c r="G22" s="3">
        <v>259.2</v>
      </c>
      <c r="H22" s="3">
        <v>16901.5</v>
      </c>
      <c r="I22" s="3">
        <v>261.3</v>
      </c>
      <c r="J22" s="3">
        <v>241.66499999999999</v>
      </c>
    </row>
    <row r="23" spans="1:16" x14ac:dyDescent="0.2">
      <c r="A23" s="3">
        <v>263.5</v>
      </c>
      <c r="B23" s="3">
        <v>198.83799999999999</v>
      </c>
      <c r="C23" s="3">
        <v>265.3</v>
      </c>
      <c r="D23" s="3">
        <v>1435130</v>
      </c>
      <c r="E23" s="3">
        <v>267</v>
      </c>
      <c r="F23" s="3">
        <v>182717</v>
      </c>
      <c r="G23" s="3">
        <v>269.10000000000002</v>
      </c>
      <c r="H23" s="3">
        <v>16736.599999999999</v>
      </c>
      <c r="I23" s="3">
        <v>271.2</v>
      </c>
      <c r="J23" s="3">
        <v>225.35</v>
      </c>
    </row>
    <row r="24" spans="1:16" x14ac:dyDescent="0.2">
      <c r="A24" s="3">
        <v>273.39999999999998</v>
      </c>
      <c r="B24" s="3">
        <v>192.72</v>
      </c>
      <c r="C24" s="3">
        <v>275.3</v>
      </c>
      <c r="D24" s="3">
        <v>1435100</v>
      </c>
      <c r="E24" s="3">
        <v>276.89999999999998</v>
      </c>
      <c r="F24" s="3">
        <v>182203</v>
      </c>
      <c r="G24" s="3">
        <v>279.10000000000002</v>
      </c>
      <c r="H24" s="3">
        <v>16803.599999999999</v>
      </c>
      <c r="I24" s="3">
        <v>281.2</v>
      </c>
      <c r="J24" s="3">
        <v>236.56700000000001</v>
      </c>
      <c r="O24" t="s">
        <v>155</v>
      </c>
    </row>
    <row r="25" spans="1:16" x14ac:dyDescent="0.2">
      <c r="A25" s="3">
        <v>283.39999999999998</v>
      </c>
      <c r="B25" s="3">
        <v>209.035</v>
      </c>
      <c r="C25" s="3">
        <v>285.2</v>
      </c>
      <c r="D25" s="3">
        <v>1436870</v>
      </c>
      <c r="E25" s="3">
        <v>286.89999999999998</v>
      </c>
      <c r="F25" s="3">
        <v>182188</v>
      </c>
      <c r="G25" s="3">
        <v>289</v>
      </c>
      <c r="H25" s="3">
        <v>16766.099999999999</v>
      </c>
      <c r="I25" s="3">
        <v>291.10000000000002</v>
      </c>
      <c r="J25" s="3">
        <v>221.27099999999999</v>
      </c>
      <c r="O25" t="s">
        <v>156</v>
      </c>
    </row>
    <row r="26" spans="1:16" x14ac:dyDescent="0.2">
      <c r="A26" s="3">
        <v>293.3</v>
      </c>
      <c r="B26" s="3">
        <v>218.21199999999999</v>
      </c>
      <c r="C26" s="3">
        <v>295.2</v>
      </c>
      <c r="D26" s="3">
        <v>1435440</v>
      </c>
      <c r="E26" s="3">
        <v>296.8</v>
      </c>
      <c r="F26" s="3">
        <v>182643</v>
      </c>
      <c r="G26" s="3">
        <v>298.89999999999998</v>
      </c>
      <c r="H26" s="3">
        <v>16730.5</v>
      </c>
      <c r="I26" s="3">
        <v>301.10000000000002</v>
      </c>
      <c r="J26" s="3">
        <v>204.95599999999999</v>
      </c>
      <c r="O26" t="s">
        <v>157</v>
      </c>
    </row>
    <row r="27" spans="1:16" x14ac:dyDescent="0.2">
      <c r="A27" s="3">
        <v>314.2</v>
      </c>
      <c r="B27" s="3">
        <v>230.44800000000001</v>
      </c>
      <c r="C27" s="3">
        <v>316.5</v>
      </c>
      <c r="D27" s="3">
        <v>1433330</v>
      </c>
      <c r="E27" s="3">
        <v>318.10000000000002</v>
      </c>
      <c r="F27" s="3">
        <v>183817</v>
      </c>
      <c r="G27" s="3">
        <v>320.7</v>
      </c>
      <c r="H27" s="3">
        <v>16342.9</v>
      </c>
      <c r="I27" s="3">
        <v>322.8</v>
      </c>
      <c r="J27" s="3">
        <v>225.35</v>
      </c>
      <c r="O27" t="s">
        <v>248</v>
      </c>
    </row>
    <row r="28" spans="1:16" x14ac:dyDescent="0.2">
      <c r="A28" s="3">
        <v>325</v>
      </c>
      <c r="B28" s="3">
        <v>200.87700000000001</v>
      </c>
      <c r="C28" s="3">
        <v>326.8</v>
      </c>
      <c r="D28" s="3">
        <v>1434320</v>
      </c>
      <c r="E28" s="3">
        <v>328.5</v>
      </c>
      <c r="F28" s="3">
        <v>183320</v>
      </c>
      <c r="G28" s="3">
        <v>330.6</v>
      </c>
      <c r="H28" s="3">
        <v>16201.4</v>
      </c>
      <c r="I28" s="3">
        <v>332.7</v>
      </c>
      <c r="J28" s="3">
        <v>226.37</v>
      </c>
      <c r="O28" t="s">
        <v>158</v>
      </c>
    </row>
    <row r="29" spans="1:16" x14ac:dyDescent="0.2">
      <c r="A29" s="3">
        <v>334.9</v>
      </c>
      <c r="B29" s="3">
        <v>203.93600000000001</v>
      </c>
      <c r="C29" s="3">
        <v>336.8</v>
      </c>
      <c r="D29" s="3">
        <v>1437490</v>
      </c>
      <c r="E29" s="3">
        <v>338.4</v>
      </c>
      <c r="F29" s="3">
        <v>184652</v>
      </c>
      <c r="G29" s="3">
        <v>340.5</v>
      </c>
      <c r="H29" s="3">
        <v>16085.2</v>
      </c>
      <c r="I29" s="3">
        <v>342.7</v>
      </c>
      <c r="J29" s="3">
        <v>233.50800000000001</v>
      </c>
    </row>
    <row r="30" spans="1:16" x14ac:dyDescent="0.2">
      <c r="A30" s="3">
        <v>344.8</v>
      </c>
      <c r="B30" s="3">
        <v>209.035</v>
      </c>
      <c r="C30" s="3">
        <v>346.7</v>
      </c>
      <c r="D30" s="3">
        <v>1438690</v>
      </c>
      <c r="E30" s="3">
        <v>348.3</v>
      </c>
      <c r="F30" s="3">
        <v>183806</v>
      </c>
      <c r="G30" s="3">
        <v>350.5</v>
      </c>
      <c r="H30" s="3">
        <v>15922.9</v>
      </c>
      <c r="I30" s="3">
        <v>352.6</v>
      </c>
      <c r="J30" s="3">
        <v>199.858</v>
      </c>
      <c r="O30" t="s">
        <v>159</v>
      </c>
    </row>
    <row r="31" spans="1:16" x14ac:dyDescent="0.2">
      <c r="A31" s="3">
        <v>354.8</v>
      </c>
      <c r="B31" s="3">
        <v>200.87700000000001</v>
      </c>
      <c r="C31" s="3">
        <v>356.6</v>
      </c>
      <c r="D31" s="3">
        <v>1436100</v>
      </c>
      <c r="E31" s="3">
        <v>358.3</v>
      </c>
      <c r="F31" s="3">
        <v>184260</v>
      </c>
      <c r="G31" s="3">
        <v>360.4</v>
      </c>
      <c r="H31" s="3">
        <v>15856.9</v>
      </c>
      <c r="I31" s="3">
        <v>362.6</v>
      </c>
      <c r="J31" s="3">
        <v>235.547</v>
      </c>
      <c r="O31" t="s">
        <v>160</v>
      </c>
    </row>
    <row r="32" spans="1:16" x14ac:dyDescent="0.2">
      <c r="A32" s="3">
        <v>375.7</v>
      </c>
      <c r="B32" s="3">
        <v>220.25200000000001</v>
      </c>
      <c r="C32" s="3">
        <v>378</v>
      </c>
      <c r="D32" s="3">
        <v>1431900</v>
      </c>
      <c r="E32" s="3">
        <v>379.6</v>
      </c>
      <c r="F32" s="3">
        <v>185058</v>
      </c>
      <c r="G32" s="3">
        <v>382.2</v>
      </c>
      <c r="H32" s="3">
        <v>15764.6</v>
      </c>
      <c r="I32" s="3">
        <v>384.3</v>
      </c>
      <c r="J32" s="3">
        <v>218.21199999999999</v>
      </c>
      <c r="O32" t="s">
        <v>159</v>
      </c>
    </row>
    <row r="33" spans="1:20" x14ac:dyDescent="0.2">
      <c r="A33" s="3">
        <v>386.5</v>
      </c>
      <c r="B33" s="3">
        <v>202.917</v>
      </c>
      <c r="C33" s="3">
        <v>388.3</v>
      </c>
      <c r="D33" s="3">
        <v>1448670</v>
      </c>
      <c r="E33" s="3">
        <v>390</v>
      </c>
      <c r="F33" s="3">
        <v>184692</v>
      </c>
      <c r="G33" s="3">
        <v>392.1</v>
      </c>
      <c r="H33" s="3">
        <v>15722</v>
      </c>
      <c r="I33" s="3">
        <v>394.2</v>
      </c>
      <c r="J33" s="3">
        <v>206.99600000000001</v>
      </c>
    </row>
    <row r="34" spans="1:20" x14ac:dyDescent="0.2">
      <c r="A34" s="3">
        <v>396.4</v>
      </c>
      <c r="B34" s="3">
        <v>219.232</v>
      </c>
      <c r="C34" s="3">
        <v>398.3</v>
      </c>
      <c r="D34" s="3">
        <v>1438670</v>
      </c>
      <c r="E34" s="3">
        <v>399.9</v>
      </c>
      <c r="F34" s="3">
        <v>185078</v>
      </c>
      <c r="G34" s="3">
        <v>402</v>
      </c>
      <c r="H34" s="3">
        <v>15632.2</v>
      </c>
      <c r="I34" s="3">
        <v>404.2</v>
      </c>
      <c r="J34" s="3">
        <v>238.60599999999999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406.3</v>
      </c>
      <c r="B35" s="3">
        <v>212.09399999999999</v>
      </c>
      <c r="C35" s="3">
        <v>408.2</v>
      </c>
      <c r="D35" s="3">
        <v>1451200</v>
      </c>
      <c r="E35" s="3">
        <v>409.8</v>
      </c>
      <c r="F35" s="3">
        <v>185511</v>
      </c>
      <c r="G35" s="3">
        <v>412</v>
      </c>
      <c r="H35" s="3">
        <v>15650.5</v>
      </c>
      <c r="I35" s="3">
        <v>414.1</v>
      </c>
      <c r="J35" s="3">
        <v>237.58600000000001</v>
      </c>
      <c r="O35" t="s">
        <v>167</v>
      </c>
      <c r="P35">
        <v>1.1277360000000001E-3</v>
      </c>
      <c r="Q35">
        <v>7.9559249999999997</v>
      </c>
      <c r="R35">
        <v>9.6801109999999996E-2</v>
      </c>
      <c r="S35">
        <v>1.1994600000000001E-3</v>
      </c>
      <c r="T35">
        <v>178968.1</v>
      </c>
    </row>
    <row r="36" spans="1:20" x14ac:dyDescent="0.2">
      <c r="A36" s="3">
        <v>416.3</v>
      </c>
      <c r="B36" s="3">
        <v>210.05500000000001</v>
      </c>
      <c r="C36" s="3">
        <v>418.1</v>
      </c>
      <c r="D36" s="3">
        <v>1441120</v>
      </c>
      <c r="E36" s="3">
        <v>419.8</v>
      </c>
      <c r="F36" s="3">
        <v>186020</v>
      </c>
      <c r="G36" s="3">
        <v>421.9</v>
      </c>
      <c r="H36" s="3">
        <v>15364.4</v>
      </c>
      <c r="I36" s="3">
        <v>424.1</v>
      </c>
      <c r="J36" s="3">
        <v>224.33</v>
      </c>
      <c r="O36" t="s">
        <v>168</v>
      </c>
      <c r="P36">
        <v>6.4121689999999999E-5</v>
      </c>
      <c r="Q36">
        <v>2.431521E-2</v>
      </c>
      <c r="R36">
        <v>1.6980330000000001E-3</v>
      </c>
      <c r="S36">
        <v>1.021877E-4</v>
      </c>
      <c r="T36">
        <v>1549.6289999999999</v>
      </c>
    </row>
    <row r="37" spans="1:20" x14ac:dyDescent="0.2">
      <c r="O37" t="s">
        <v>169</v>
      </c>
      <c r="P37">
        <v>2.542802</v>
      </c>
      <c r="Q37">
        <v>0.1366792</v>
      </c>
      <c r="R37">
        <v>0.78447789999999995</v>
      </c>
      <c r="S37">
        <v>3.810025</v>
      </c>
      <c r="T37">
        <v>0.38722830000000003</v>
      </c>
    </row>
    <row r="38" spans="1:20" x14ac:dyDescent="0.2">
      <c r="A38" t="s">
        <v>17</v>
      </c>
      <c r="O38" t="s">
        <v>170</v>
      </c>
      <c r="P38">
        <v>3.1580849999999998</v>
      </c>
      <c r="Q38">
        <v>0.1128516</v>
      </c>
      <c r="R38">
        <v>0.26270209999999999</v>
      </c>
      <c r="S38">
        <v>3.0637189999999999</v>
      </c>
      <c r="T38">
        <v>0.10640910000000001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1.128118E-3</v>
      </c>
      <c r="Q40">
        <v>7.9558419999999996</v>
      </c>
      <c r="R40">
        <v>9.6791710000000003E-2</v>
      </c>
      <c r="S40">
        <v>1.198768E-3</v>
      </c>
      <c r="T40">
        <v>894840.7</v>
      </c>
    </row>
    <row r="42" spans="1:20" x14ac:dyDescent="0.2">
      <c r="A42" t="s">
        <v>19</v>
      </c>
      <c r="B42" t="s">
        <v>307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1.136031E-3</v>
      </c>
      <c r="Q43">
        <v>7.8773260000000001</v>
      </c>
      <c r="R43">
        <v>9.2219629999999997E-2</v>
      </c>
      <c r="S43">
        <v>1.241476E-3</v>
      </c>
      <c r="T43">
        <v>182046.7</v>
      </c>
    </row>
    <row r="44" spans="1:20" x14ac:dyDescent="0.2">
      <c r="A44" t="s">
        <v>21</v>
      </c>
      <c r="D44" t="s">
        <v>13</v>
      </c>
      <c r="O44" t="s">
        <v>168</v>
      </c>
      <c r="P44">
        <v>6.1517460000000006E-5</v>
      </c>
      <c r="Q44">
        <v>2.2391600000000001E-2</v>
      </c>
      <c r="R44">
        <v>8.4271960000000001E-4</v>
      </c>
      <c r="S44">
        <v>8.3329519999999997E-5</v>
      </c>
      <c r="T44">
        <v>908.13599999999997</v>
      </c>
    </row>
    <row r="45" spans="1:20" x14ac:dyDescent="0.2">
      <c r="A45" t="s">
        <v>22</v>
      </c>
      <c r="C45">
        <v>-7</v>
      </c>
      <c r="O45" t="s">
        <v>169</v>
      </c>
      <c r="P45">
        <v>2.4217170000000001</v>
      </c>
      <c r="Q45">
        <v>0.12712219999999999</v>
      </c>
      <c r="R45">
        <v>0.40867189999999998</v>
      </c>
      <c r="S45">
        <v>3.001757</v>
      </c>
      <c r="T45">
        <v>0.2230915</v>
      </c>
    </row>
    <row r="46" spans="1:20" x14ac:dyDescent="0.2">
      <c r="A46" t="s">
        <v>20</v>
      </c>
      <c r="D46">
        <v>6</v>
      </c>
      <c r="O46" t="s">
        <v>170</v>
      </c>
      <c r="P46">
        <v>3.1204999999999998</v>
      </c>
      <c r="Q46">
        <v>0.11196159999999999</v>
      </c>
      <c r="R46">
        <v>0.26582080000000002</v>
      </c>
      <c r="S46">
        <v>2.985357</v>
      </c>
      <c r="T46">
        <v>0.1055123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-7</v>
      </c>
      <c r="O48" t="s">
        <v>172</v>
      </c>
      <c r="P48">
        <v>1.135926E-3</v>
      </c>
      <c r="Q48">
        <v>7.877243</v>
      </c>
      <c r="R48">
        <v>9.2216279999999998E-2</v>
      </c>
      <c r="S48">
        <v>1.2412300000000001E-3</v>
      </c>
      <c r="T48">
        <v>910233.7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1.136268E-3</v>
      </c>
      <c r="Q51">
        <v>7.8055479999999999</v>
      </c>
      <c r="R51">
        <v>8.7416759999999996E-2</v>
      </c>
      <c r="S51">
        <v>1.218207E-3</v>
      </c>
      <c r="T51">
        <v>183970.9</v>
      </c>
    </row>
    <row r="52" spans="1:20" x14ac:dyDescent="0.2">
      <c r="A52" t="s">
        <v>20</v>
      </c>
      <c r="D52">
        <v>16</v>
      </c>
      <c r="O52" t="s">
        <v>168</v>
      </c>
      <c r="P52">
        <v>6.8125960000000002E-5</v>
      </c>
      <c r="Q52">
        <v>1.8995749999999999E-2</v>
      </c>
      <c r="R52">
        <v>1.1950699999999999E-3</v>
      </c>
      <c r="S52">
        <v>7.6210829999999994E-5</v>
      </c>
      <c r="T52">
        <v>505.67970000000003</v>
      </c>
    </row>
    <row r="53" spans="1:20" x14ac:dyDescent="0.2">
      <c r="A53" t="s">
        <v>21</v>
      </c>
      <c r="D53" t="s">
        <v>13</v>
      </c>
      <c r="O53" t="s">
        <v>169</v>
      </c>
      <c r="P53">
        <v>2.6813090000000002</v>
      </c>
      <c r="Q53">
        <v>0.1088348</v>
      </c>
      <c r="R53">
        <v>0.61138349999999997</v>
      </c>
      <c r="S53">
        <v>2.7977609999999999</v>
      </c>
      <c r="T53">
        <v>0.1229253</v>
      </c>
    </row>
    <row r="54" spans="1:20" x14ac:dyDescent="0.2">
      <c r="A54" t="s">
        <v>22</v>
      </c>
      <c r="C54">
        <v>-7</v>
      </c>
      <c r="O54" t="s">
        <v>170</v>
      </c>
      <c r="P54">
        <v>3.1037110000000001</v>
      </c>
      <c r="Q54">
        <v>0.1114358</v>
      </c>
      <c r="R54">
        <v>0.27047670000000001</v>
      </c>
      <c r="S54">
        <v>2.997522</v>
      </c>
      <c r="T54">
        <v>0.10496320000000001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1.136239E-3</v>
      </c>
      <c r="Q56">
        <v>7.8055139999999996</v>
      </c>
      <c r="R56">
        <v>8.7415320000000005E-2</v>
      </c>
      <c r="S56">
        <v>1.2182709999999999E-3</v>
      </c>
      <c r="T56">
        <v>919854.7</v>
      </c>
    </row>
    <row r="58" spans="1:20" x14ac:dyDescent="0.2">
      <c r="A58" t="s">
        <v>19</v>
      </c>
      <c r="B58" t="s">
        <v>307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1.149178E-3</v>
      </c>
      <c r="Q59">
        <v>7.7848940000000004</v>
      </c>
      <c r="R59">
        <v>8.4346980000000002E-2</v>
      </c>
      <c r="S59">
        <v>1.2151589999999999E-3</v>
      </c>
      <c r="T59">
        <v>185271.8</v>
      </c>
    </row>
    <row r="60" spans="1:20" x14ac:dyDescent="0.2">
      <c r="A60" t="s">
        <v>26</v>
      </c>
      <c r="O60" t="s">
        <v>168</v>
      </c>
      <c r="P60">
        <v>3.8453900000000001E-5</v>
      </c>
      <c r="Q60">
        <v>4.6621059999999999E-2</v>
      </c>
      <c r="R60">
        <v>1.0482709999999999E-3</v>
      </c>
      <c r="S60">
        <v>7.0841900000000004E-5</v>
      </c>
      <c r="T60">
        <v>509.21620000000001</v>
      </c>
    </row>
    <row r="61" spans="1:20" x14ac:dyDescent="0.2">
      <c r="A61" t="s">
        <v>27</v>
      </c>
      <c r="O61" t="s">
        <v>169</v>
      </c>
      <c r="P61">
        <v>1.49647</v>
      </c>
      <c r="Q61">
        <v>0.26782089999999997</v>
      </c>
      <c r="R61">
        <v>0.55580050000000003</v>
      </c>
      <c r="S61">
        <v>2.607186</v>
      </c>
      <c r="T61">
        <v>0.12291589999999999</v>
      </c>
    </row>
    <row r="62" spans="1:20" x14ac:dyDescent="0.2">
      <c r="A62" t="s">
        <v>28</v>
      </c>
      <c r="D62">
        <v>3272</v>
      </c>
      <c r="O62" t="s">
        <v>170</v>
      </c>
      <c r="P62">
        <v>3.0753590000000002</v>
      </c>
      <c r="Q62">
        <v>0.1110631</v>
      </c>
      <c r="R62">
        <v>0.27366190000000001</v>
      </c>
      <c r="S62">
        <v>2.9907219999999999</v>
      </c>
      <c r="T62">
        <v>0.10459690000000001</v>
      </c>
    </row>
    <row r="63" spans="1:20" x14ac:dyDescent="0.2">
      <c r="A63" t="s">
        <v>29</v>
      </c>
      <c r="D63">
        <v>2115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1.1491749999999999E-3</v>
      </c>
      <c r="Q64">
        <v>7.7848499999999996</v>
      </c>
      <c r="R64">
        <v>8.4344859999999994E-2</v>
      </c>
      <c r="S64">
        <v>1.2152199999999999E-3</v>
      </c>
      <c r="T64">
        <v>926358.9</v>
      </c>
    </row>
    <row r="65" spans="1:20" x14ac:dyDescent="0.2">
      <c r="A65" t="s">
        <v>31</v>
      </c>
    </row>
    <row r="66" spans="1:20" x14ac:dyDescent="0.2">
      <c r="A66" t="s">
        <v>28</v>
      </c>
      <c r="D66">
        <v>2672</v>
      </c>
    </row>
    <row r="67" spans="1:20" x14ac:dyDescent="0.2">
      <c r="A67" t="s">
        <v>29</v>
      </c>
      <c r="D67">
        <v>2115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1.1373030000000001E-3</v>
      </c>
      <c r="Q72">
        <v>7.8559229999999998</v>
      </c>
      <c r="R72">
        <v>9.0196120000000005E-2</v>
      </c>
      <c r="S72">
        <v>1.218575E-3</v>
      </c>
      <c r="T72">
        <v>182564.4</v>
      </c>
    </row>
    <row r="73" spans="1:20" x14ac:dyDescent="0.2">
      <c r="O73" t="s">
        <v>168</v>
      </c>
      <c r="P73">
        <v>5.488722E-5</v>
      </c>
      <c r="Q73">
        <v>7.4237780000000003E-2</v>
      </c>
      <c r="R73">
        <v>4.9882559999999999E-3</v>
      </c>
      <c r="S73">
        <v>7.8592690000000003E-5</v>
      </c>
      <c r="T73">
        <v>2590.5810000000001</v>
      </c>
    </row>
    <row r="74" spans="1:20" x14ac:dyDescent="0.2">
      <c r="A74" t="s">
        <v>34</v>
      </c>
      <c r="C74" t="s">
        <v>8</v>
      </c>
      <c r="O74" t="s">
        <v>169</v>
      </c>
      <c r="P74">
        <v>1.0791459999999999</v>
      </c>
      <c r="Q74">
        <v>0.21130650000000001</v>
      </c>
      <c r="R74">
        <v>1.2366470000000001</v>
      </c>
      <c r="S74">
        <v>1.442164</v>
      </c>
      <c r="T74">
        <v>0.3172971</v>
      </c>
    </row>
    <row r="75" spans="1:20" x14ac:dyDescent="0.2">
      <c r="A75" t="s">
        <v>35</v>
      </c>
      <c r="C75" s="1">
        <v>44838</v>
      </c>
      <c r="O75" t="s">
        <v>170</v>
      </c>
      <c r="P75">
        <v>1.5569919999999999</v>
      </c>
      <c r="Q75">
        <v>5.5910809999999998E-2</v>
      </c>
      <c r="R75">
        <v>0.13400919999999999</v>
      </c>
      <c r="S75">
        <v>1.504418</v>
      </c>
      <c r="T75">
        <v>5.268188E-2</v>
      </c>
    </row>
    <row r="76" spans="1:20" x14ac:dyDescent="0.2">
      <c r="A76" t="s">
        <v>36</v>
      </c>
      <c r="C76" s="2">
        <v>0.5854166666666667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1.1374530000000001E-3</v>
      </c>
      <c r="Q77">
        <v>7.8549939999999996</v>
      </c>
      <c r="R77">
        <v>9.0131080000000002E-2</v>
      </c>
      <c r="S77">
        <v>1.218441E-3</v>
      </c>
      <c r="T77">
        <v>3651288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307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436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1.1373030000000001E-3</v>
      </c>
      <c r="Q84">
        <v>7.8559229999999998</v>
      </c>
      <c r="R84">
        <v>9.0196120000000005E-2</v>
      </c>
      <c r="S84">
        <v>1.218575E-3</v>
      </c>
      <c r="T84">
        <v>182564.4</v>
      </c>
    </row>
    <row r="85" spans="1:20" x14ac:dyDescent="0.2">
      <c r="A85" t="s">
        <v>43</v>
      </c>
      <c r="O85" t="s">
        <v>168</v>
      </c>
      <c r="P85">
        <v>8.8551049999999996E-6</v>
      </c>
      <c r="Q85">
        <v>7.7548190000000003E-2</v>
      </c>
      <c r="R85">
        <v>5.4668030000000001E-3</v>
      </c>
      <c r="S85">
        <v>1.7336309999999999E-5</v>
      </c>
      <c r="T85">
        <v>2739.183</v>
      </c>
    </row>
    <row r="86" spans="1:20" x14ac:dyDescent="0.2">
      <c r="A86" t="s">
        <v>44</v>
      </c>
      <c r="C86">
        <v>1</v>
      </c>
      <c r="O86" t="s">
        <v>169</v>
      </c>
      <c r="P86">
        <v>0.3893027</v>
      </c>
      <c r="Q86">
        <v>0.49356509999999998</v>
      </c>
      <c r="R86">
        <v>3.0305089999999999</v>
      </c>
      <c r="S86">
        <v>0.71133500000000005</v>
      </c>
      <c r="T86">
        <v>0.75019630000000004</v>
      </c>
    </row>
    <row r="87" spans="1:20" x14ac:dyDescent="0.2">
      <c r="A87" t="s">
        <v>45</v>
      </c>
      <c r="B87" t="s">
        <v>46</v>
      </c>
      <c r="O87" t="s">
        <v>170</v>
      </c>
      <c r="P87">
        <v>1.5569919999999999</v>
      </c>
      <c r="Q87">
        <v>5.5910809999999998E-2</v>
      </c>
      <c r="R87">
        <v>0.13400919999999999</v>
      </c>
      <c r="S87">
        <v>1.504418</v>
      </c>
      <c r="T87">
        <v>5.268188E-2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1.1374530000000001E-3</v>
      </c>
      <c r="Q89">
        <v>7.8549939999999996</v>
      </c>
      <c r="R89">
        <v>9.0131080000000002E-2</v>
      </c>
      <c r="S89">
        <v>1.218441E-3</v>
      </c>
      <c r="T89">
        <v>3651288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309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1.1277360000000001E-3</v>
      </c>
      <c r="Q102">
        <v>7.9559249999999997</v>
      </c>
      <c r="R102">
        <v>9.6801109999999996E-2</v>
      </c>
      <c r="S102">
        <v>1.1994600000000001E-3</v>
      </c>
      <c r="T102">
        <v>178968.1</v>
      </c>
    </row>
    <row r="103" spans="1:20" x14ac:dyDescent="0.2">
      <c r="A103" t="s">
        <v>62</v>
      </c>
      <c r="C103" t="s">
        <v>42</v>
      </c>
      <c r="O103">
        <v>2</v>
      </c>
      <c r="P103">
        <v>1.136031E-3</v>
      </c>
      <c r="Q103">
        <v>7.8773260000000001</v>
      </c>
      <c r="R103">
        <v>9.2219629999999997E-2</v>
      </c>
      <c r="S103">
        <v>1.241476E-3</v>
      </c>
      <c r="T103">
        <v>182046.7</v>
      </c>
    </row>
    <row r="104" spans="1:20" x14ac:dyDescent="0.2">
      <c r="A104" t="s">
        <v>58</v>
      </c>
      <c r="O104">
        <v>3</v>
      </c>
      <c r="P104">
        <v>1.136268E-3</v>
      </c>
      <c r="Q104">
        <v>7.8055479999999999</v>
      </c>
      <c r="R104">
        <v>8.7416759999999996E-2</v>
      </c>
      <c r="S104">
        <v>1.218207E-3</v>
      </c>
      <c r="T104">
        <v>183970.9</v>
      </c>
    </row>
    <row r="105" spans="1:20" x14ac:dyDescent="0.2">
      <c r="A105" t="s">
        <v>63</v>
      </c>
      <c r="O105">
        <v>4</v>
      </c>
      <c r="P105">
        <v>1.149178E-3</v>
      </c>
      <c r="Q105">
        <v>7.7848940000000004</v>
      </c>
      <c r="R105">
        <v>8.4346980000000002E-2</v>
      </c>
      <c r="S105">
        <v>1.2151589999999999E-3</v>
      </c>
      <c r="T105">
        <v>185271.8</v>
      </c>
    </row>
    <row r="106" spans="1:20" x14ac:dyDescent="0.2">
      <c r="A106" t="s">
        <v>64</v>
      </c>
      <c r="O106">
        <v>1</v>
      </c>
      <c r="P106">
        <v>2.542802</v>
      </c>
      <c r="Q106">
        <v>0.1366792</v>
      </c>
      <c r="R106">
        <v>0.78447789999999995</v>
      </c>
      <c r="S106">
        <v>3.810025</v>
      </c>
      <c r="T106">
        <v>0.38722830000000003</v>
      </c>
    </row>
    <row r="107" spans="1:20" x14ac:dyDescent="0.2">
      <c r="A107" t="s">
        <v>65</v>
      </c>
      <c r="O107">
        <v>2</v>
      </c>
      <c r="P107">
        <v>2.4217170000000001</v>
      </c>
      <c r="Q107">
        <v>0.12712219999999999</v>
      </c>
      <c r="R107">
        <v>0.40867189999999998</v>
      </c>
      <c r="S107">
        <v>3.001757</v>
      </c>
      <c r="T107">
        <v>0.2230915</v>
      </c>
    </row>
    <row r="108" spans="1:20" x14ac:dyDescent="0.2">
      <c r="A108" t="s">
        <v>66</v>
      </c>
      <c r="O108">
        <v>3</v>
      </c>
      <c r="P108">
        <v>2.6813090000000002</v>
      </c>
      <c r="Q108">
        <v>0.1088348</v>
      </c>
      <c r="R108">
        <v>0.61138349999999997</v>
      </c>
      <c r="S108">
        <v>2.7977609999999999</v>
      </c>
      <c r="T108">
        <v>0.1229253</v>
      </c>
    </row>
    <row r="109" spans="1:20" x14ac:dyDescent="0.2">
      <c r="A109" t="s">
        <v>67</v>
      </c>
      <c r="O109">
        <v>4</v>
      </c>
      <c r="P109">
        <v>1.49647</v>
      </c>
      <c r="Q109">
        <v>0.26782089999999997</v>
      </c>
      <c r="R109">
        <v>0.55580050000000003</v>
      </c>
      <c r="S109">
        <v>2.607186</v>
      </c>
      <c r="T109">
        <v>0.12291589999999999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310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311</v>
      </c>
    </row>
    <row r="128" spans="1:15" x14ac:dyDescent="0.2">
      <c r="A128" t="s">
        <v>304</v>
      </c>
    </row>
    <row r="129" spans="1:4" x14ac:dyDescent="0.2">
      <c r="A129" t="s">
        <v>78</v>
      </c>
    </row>
    <row r="130" spans="1:4" x14ac:dyDescent="0.2">
      <c r="A130" t="s">
        <v>79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307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307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4.468</v>
      </c>
    </row>
    <row r="151" spans="1:5" x14ac:dyDescent="0.2">
      <c r="A151" t="s">
        <v>98</v>
      </c>
      <c r="B151" s="3">
        <v>2.9809999999999999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307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307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1.3999999999999999E-9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94"/>
  <sheetViews>
    <sheetView workbookViewId="0">
      <selection activeCell="V101" sqref="V101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314</v>
      </c>
    </row>
    <row r="2" spans="1:17" x14ac:dyDescent="0.2">
      <c r="O2" t="s">
        <v>138</v>
      </c>
    </row>
    <row r="3" spans="1:17" x14ac:dyDescent="0.2">
      <c r="A3" t="s">
        <v>1</v>
      </c>
      <c r="B3" t="s">
        <v>312</v>
      </c>
      <c r="O3" t="s">
        <v>139</v>
      </c>
    </row>
    <row r="4" spans="1:17" x14ac:dyDescent="0.2">
      <c r="A4" t="s">
        <v>2</v>
      </c>
      <c r="O4" t="s">
        <v>315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0.60555555555555551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312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215.15299999999999</v>
      </c>
      <c r="C17" s="3">
        <v>193.2</v>
      </c>
      <c r="D17" s="3">
        <v>1307130</v>
      </c>
      <c r="E17" s="3">
        <v>194.8</v>
      </c>
      <c r="F17" s="3">
        <v>168135</v>
      </c>
      <c r="G17" s="3">
        <v>197.4</v>
      </c>
      <c r="H17" s="3">
        <v>22238</v>
      </c>
      <c r="I17" s="3">
        <v>199.5</v>
      </c>
      <c r="J17" s="3">
        <v>220.25200000000001</v>
      </c>
      <c r="O17" t="s">
        <v>150</v>
      </c>
    </row>
    <row r="18" spans="1:16" x14ac:dyDescent="0.2">
      <c r="A18" s="3">
        <v>201.6</v>
      </c>
      <c r="B18" s="3">
        <v>203.93600000000001</v>
      </c>
      <c r="C18" s="3">
        <v>203.5</v>
      </c>
      <c r="D18" s="3">
        <v>1327300</v>
      </c>
      <c r="E18" s="3">
        <v>205.1</v>
      </c>
      <c r="F18" s="3">
        <v>169552</v>
      </c>
      <c r="G18" s="3">
        <v>207.2</v>
      </c>
      <c r="H18" s="3">
        <v>22281.200000000001</v>
      </c>
      <c r="I18" s="3">
        <v>209.3</v>
      </c>
      <c r="J18" s="3">
        <v>204.95599999999999</v>
      </c>
    </row>
    <row r="19" spans="1:16" x14ac:dyDescent="0.2">
      <c r="A19" s="3">
        <v>211.4</v>
      </c>
      <c r="B19" s="3">
        <v>220.25200000000001</v>
      </c>
      <c r="C19" s="3">
        <v>213.3</v>
      </c>
      <c r="D19" s="3">
        <v>1333760</v>
      </c>
      <c r="E19" s="3">
        <v>214.9</v>
      </c>
      <c r="F19" s="3">
        <v>170563</v>
      </c>
      <c r="G19" s="3">
        <v>217</v>
      </c>
      <c r="H19" s="3">
        <v>22187.8</v>
      </c>
      <c r="I19" s="3">
        <v>219.1</v>
      </c>
      <c r="J19" s="3">
        <v>212.09399999999999</v>
      </c>
      <c r="O19" t="s">
        <v>151</v>
      </c>
      <c r="P19" t="s">
        <v>152</v>
      </c>
    </row>
    <row r="20" spans="1:16" x14ac:dyDescent="0.2">
      <c r="A20" s="3">
        <v>221.3</v>
      </c>
      <c r="B20" s="3">
        <v>202.917</v>
      </c>
      <c r="C20" s="3">
        <v>223.1</v>
      </c>
      <c r="D20" s="3">
        <v>1335220</v>
      </c>
      <c r="E20" s="3">
        <v>224.7</v>
      </c>
      <c r="F20" s="3">
        <v>170380</v>
      </c>
      <c r="G20" s="3">
        <v>226.8</v>
      </c>
      <c r="H20" s="3">
        <v>21873.599999999999</v>
      </c>
      <c r="I20" s="3">
        <v>228.9</v>
      </c>
      <c r="J20" s="3">
        <v>222.291</v>
      </c>
      <c r="O20" t="s">
        <v>153</v>
      </c>
    </row>
    <row r="21" spans="1:16" x14ac:dyDescent="0.2">
      <c r="A21" s="3">
        <v>231.1</v>
      </c>
      <c r="B21" s="3">
        <v>222.291</v>
      </c>
      <c r="C21" s="3">
        <v>232.9</v>
      </c>
      <c r="D21" s="3">
        <v>1345890</v>
      </c>
      <c r="E21" s="3">
        <v>234.5</v>
      </c>
      <c r="F21" s="3">
        <v>171841</v>
      </c>
      <c r="G21" s="3">
        <v>236.7</v>
      </c>
      <c r="H21" s="3">
        <v>21528.400000000001</v>
      </c>
      <c r="I21" s="3">
        <v>238.8</v>
      </c>
      <c r="J21" s="3">
        <v>184.56200000000001</v>
      </c>
      <c r="O21" t="s">
        <v>154</v>
      </c>
    </row>
    <row r="22" spans="1:16" x14ac:dyDescent="0.2">
      <c r="A22" s="3">
        <v>251.8</v>
      </c>
      <c r="B22" s="3">
        <v>222.291</v>
      </c>
      <c r="C22" s="3">
        <v>254</v>
      </c>
      <c r="D22" s="3">
        <v>1338530</v>
      </c>
      <c r="E22" s="3">
        <v>255.6</v>
      </c>
      <c r="F22" s="3">
        <v>172486</v>
      </c>
      <c r="G22" s="3">
        <v>258.2</v>
      </c>
      <c r="H22" s="3">
        <v>21223.9</v>
      </c>
      <c r="I22" s="3">
        <v>260.3</v>
      </c>
      <c r="J22" s="3">
        <v>204.95599999999999</v>
      </c>
    </row>
    <row r="23" spans="1:16" x14ac:dyDescent="0.2">
      <c r="A23" s="3">
        <v>262.39999999999998</v>
      </c>
      <c r="B23" s="3">
        <v>216.173</v>
      </c>
      <c r="C23" s="3">
        <v>264.3</v>
      </c>
      <c r="D23" s="3">
        <v>1346330</v>
      </c>
      <c r="E23" s="3">
        <v>265.89999999999998</v>
      </c>
      <c r="F23" s="3">
        <v>172696</v>
      </c>
      <c r="G23" s="3">
        <v>268</v>
      </c>
      <c r="H23" s="3">
        <v>20805.7</v>
      </c>
      <c r="I23" s="3">
        <v>270.10000000000002</v>
      </c>
      <c r="J23" s="3">
        <v>220.25200000000001</v>
      </c>
    </row>
    <row r="24" spans="1:16" x14ac:dyDescent="0.2">
      <c r="A24" s="3">
        <v>272.3</v>
      </c>
      <c r="B24" s="3">
        <v>218.21199999999999</v>
      </c>
      <c r="C24" s="3">
        <v>274.10000000000002</v>
      </c>
      <c r="D24" s="3">
        <v>1348020</v>
      </c>
      <c r="E24" s="3">
        <v>275.7</v>
      </c>
      <c r="F24" s="3">
        <v>173271</v>
      </c>
      <c r="G24" s="3">
        <v>277.8</v>
      </c>
      <c r="H24" s="3">
        <v>20931.099999999999</v>
      </c>
      <c r="I24" s="3">
        <v>279.89999999999998</v>
      </c>
      <c r="J24" s="3">
        <v>190.68</v>
      </c>
      <c r="O24" t="s">
        <v>155</v>
      </c>
    </row>
    <row r="25" spans="1:16" x14ac:dyDescent="0.2">
      <c r="A25" s="3">
        <v>282.10000000000002</v>
      </c>
      <c r="B25" s="3">
        <v>228.40899999999999</v>
      </c>
      <c r="C25" s="3">
        <v>283.89999999999998</v>
      </c>
      <c r="D25" s="3">
        <v>1352400</v>
      </c>
      <c r="E25" s="3">
        <v>285.5</v>
      </c>
      <c r="F25" s="3">
        <v>173130</v>
      </c>
      <c r="G25" s="3">
        <v>287.7</v>
      </c>
      <c r="H25" s="3">
        <v>20761.599999999999</v>
      </c>
      <c r="I25" s="3">
        <v>289.8</v>
      </c>
      <c r="J25" s="3">
        <v>187.62100000000001</v>
      </c>
      <c r="O25" t="s">
        <v>156</v>
      </c>
    </row>
    <row r="26" spans="1:16" x14ac:dyDescent="0.2">
      <c r="A26" s="3">
        <v>291.89999999999998</v>
      </c>
      <c r="B26" s="3">
        <v>251.86199999999999</v>
      </c>
      <c r="C26" s="3">
        <v>293.7</v>
      </c>
      <c r="D26" s="3">
        <v>1356110</v>
      </c>
      <c r="E26" s="3">
        <v>295.3</v>
      </c>
      <c r="F26" s="3">
        <v>173370</v>
      </c>
      <c r="G26" s="3">
        <v>297.5</v>
      </c>
      <c r="H26" s="3">
        <v>20482.400000000001</v>
      </c>
      <c r="I26" s="3">
        <v>299.60000000000002</v>
      </c>
      <c r="J26" s="3">
        <v>209.035</v>
      </c>
      <c r="O26" t="s">
        <v>157</v>
      </c>
    </row>
    <row r="27" spans="1:16" x14ac:dyDescent="0.2">
      <c r="A27" s="3">
        <v>312.7</v>
      </c>
      <c r="B27" s="3">
        <v>231.46799999999999</v>
      </c>
      <c r="C27" s="3">
        <v>314.89999999999998</v>
      </c>
      <c r="D27" s="3">
        <v>1354010</v>
      </c>
      <c r="E27" s="3">
        <v>316.5</v>
      </c>
      <c r="F27" s="3">
        <v>173868</v>
      </c>
      <c r="G27" s="3">
        <v>319.10000000000002</v>
      </c>
      <c r="H27" s="3">
        <v>20189.599999999999</v>
      </c>
      <c r="I27" s="3">
        <v>321.2</v>
      </c>
      <c r="J27" s="3">
        <v>218.21199999999999</v>
      </c>
      <c r="O27" t="s">
        <v>248</v>
      </c>
    </row>
    <row r="28" spans="1:16" x14ac:dyDescent="0.2">
      <c r="A28" s="3">
        <v>323.3</v>
      </c>
      <c r="B28" s="3">
        <v>257.98</v>
      </c>
      <c r="C28" s="3">
        <v>325.10000000000002</v>
      </c>
      <c r="D28" s="3">
        <v>1355230</v>
      </c>
      <c r="E28" s="3">
        <v>326.8</v>
      </c>
      <c r="F28" s="3">
        <v>174089</v>
      </c>
      <c r="G28" s="3">
        <v>328.9</v>
      </c>
      <c r="H28" s="3">
        <v>20123.599999999999</v>
      </c>
      <c r="I28" s="3">
        <v>331</v>
      </c>
      <c r="J28" s="3">
        <v>223.31100000000001</v>
      </c>
      <c r="O28" t="s">
        <v>158</v>
      </c>
    </row>
    <row r="29" spans="1:16" x14ac:dyDescent="0.2">
      <c r="A29" s="3">
        <v>333.1</v>
      </c>
      <c r="B29" s="3">
        <v>202.917</v>
      </c>
      <c r="C29" s="3">
        <v>335</v>
      </c>
      <c r="D29" s="3">
        <v>1361640</v>
      </c>
      <c r="E29" s="3">
        <v>336.6</v>
      </c>
      <c r="F29" s="3">
        <v>175766</v>
      </c>
      <c r="G29" s="3">
        <v>338.7</v>
      </c>
      <c r="H29" s="3">
        <v>19934.8</v>
      </c>
      <c r="I29" s="3">
        <v>340.8</v>
      </c>
      <c r="J29" s="3">
        <v>193.74</v>
      </c>
    </row>
    <row r="30" spans="1:16" x14ac:dyDescent="0.2">
      <c r="A30" s="3">
        <v>343</v>
      </c>
      <c r="B30" s="3">
        <v>217.19200000000001</v>
      </c>
      <c r="C30" s="3">
        <v>344.8</v>
      </c>
      <c r="D30" s="3">
        <v>1366750</v>
      </c>
      <c r="E30" s="3">
        <v>346.4</v>
      </c>
      <c r="F30" s="3">
        <v>175037</v>
      </c>
      <c r="G30" s="3">
        <v>348.5</v>
      </c>
      <c r="H30" s="3">
        <v>19777</v>
      </c>
      <c r="I30" s="3">
        <v>350.6</v>
      </c>
      <c r="J30" s="3">
        <v>244.72399999999999</v>
      </c>
      <c r="O30" t="s">
        <v>159</v>
      </c>
    </row>
    <row r="31" spans="1:16" x14ac:dyDescent="0.2">
      <c r="A31" s="3">
        <v>352.8</v>
      </c>
      <c r="B31" s="3">
        <v>221.27099999999999</v>
      </c>
      <c r="C31" s="3">
        <v>354.6</v>
      </c>
      <c r="D31" s="3">
        <v>1367110</v>
      </c>
      <c r="E31" s="3">
        <v>356.2</v>
      </c>
      <c r="F31" s="3">
        <v>175398</v>
      </c>
      <c r="G31" s="3">
        <v>358.3</v>
      </c>
      <c r="H31" s="3">
        <v>19899.8</v>
      </c>
      <c r="I31" s="3">
        <v>360.4</v>
      </c>
      <c r="J31" s="3">
        <v>241.66499999999999</v>
      </c>
      <c r="O31" t="s">
        <v>160</v>
      </c>
    </row>
    <row r="32" spans="1:16" x14ac:dyDescent="0.2">
      <c r="A32" s="3">
        <v>373.5</v>
      </c>
      <c r="B32" s="3">
        <v>238.60599999999999</v>
      </c>
      <c r="C32" s="3">
        <v>375.7</v>
      </c>
      <c r="D32" s="3">
        <v>1363750</v>
      </c>
      <c r="E32" s="3">
        <v>377.4</v>
      </c>
      <c r="F32" s="3">
        <v>175294</v>
      </c>
      <c r="G32" s="3">
        <v>379.9</v>
      </c>
      <c r="H32" s="3">
        <v>19598.900000000001</v>
      </c>
      <c r="I32" s="3">
        <v>382</v>
      </c>
      <c r="J32" s="3">
        <v>206.99600000000001</v>
      </c>
      <c r="O32" t="s">
        <v>159</v>
      </c>
    </row>
    <row r="33" spans="1:20" x14ac:dyDescent="0.2">
      <c r="A33" s="3">
        <v>384.1</v>
      </c>
      <c r="B33" s="3">
        <v>225.35</v>
      </c>
      <c r="C33" s="3">
        <v>386</v>
      </c>
      <c r="D33" s="3">
        <v>1368400</v>
      </c>
      <c r="E33" s="3">
        <v>387.6</v>
      </c>
      <c r="F33" s="3">
        <v>174742</v>
      </c>
      <c r="G33" s="3">
        <v>389.7</v>
      </c>
      <c r="H33" s="3">
        <v>19557.3</v>
      </c>
      <c r="I33" s="3">
        <v>391.8</v>
      </c>
      <c r="J33" s="3">
        <v>198.83799999999999</v>
      </c>
    </row>
    <row r="34" spans="1:20" x14ac:dyDescent="0.2">
      <c r="A34" s="3">
        <v>394</v>
      </c>
      <c r="B34" s="3">
        <v>230.44800000000001</v>
      </c>
      <c r="C34" s="3">
        <v>395.8</v>
      </c>
      <c r="D34" s="3">
        <v>1370590</v>
      </c>
      <c r="E34" s="3">
        <v>397.4</v>
      </c>
      <c r="F34" s="3">
        <v>175886</v>
      </c>
      <c r="G34" s="3">
        <v>399.6</v>
      </c>
      <c r="H34" s="3">
        <v>19703.900000000001</v>
      </c>
      <c r="I34" s="3">
        <v>401.7</v>
      </c>
      <c r="J34" s="3">
        <v>206.99600000000001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403.8</v>
      </c>
      <c r="B35" s="3">
        <v>214.13300000000001</v>
      </c>
      <c r="C35" s="3">
        <v>405.6</v>
      </c>
      <c r="D35" s="3">
        <v>1378780</v>
      </c>
      <c r="E35" s="3">
        <v>407.2</v>
      </c>
      <c r="F35" s="3">
        <v>176366</v>
      </c>
      <c r="G35" s="3">
        <v>409.4</v>
      </c>
      <c r="H35" s="3">
        <v>19852.099999999999</v>
      </c>
      <c r="I35" s="3">
        <v>411.5</v>
      </c>
      <c r="J35" s="3">
        <v>220.25200000000001</v>
      </c>
      <c r="O35" t="s">
        <v>167</v>
      </c>
      <c r="P35">
        <v>1.2516630000000001E-3</v>
      </c>
      <c r="Q35">
        <v>7.8182530000000003</v>
      </c>
      <c r="R35">
        <v>0.1294845</v>
      </c>
      <c r="S35">
        <v>1.2281970000000001E-3</v>
      </c>
      <c r="T35">
        <v>170094.1</v>
      </c>
    </row>
    <row r="36" spans="1:20" x14ac:dyDescent="0.2">
      <c r="A36" s="3">
        <v>413.6</v>
      </c>
      <c r="B36" s="3">
        <v>231.46799999999999</v>
      </c>
      <c r="C36" s="3">
        <v>415.5</v>
      </c>
      <c r="D36" s="3">
        <v>1381000</v>
      </c>
      <c r="E36" s="3">
        <v>417.1</v>
      </c>
      <c r="F36" s="3">
        <v>176152</v>
      </c>
      <c r="G36" s="3">
        <v>419.2</v>
      </c>
      <c r="H36" s="3">
        <v>19650.7</v>
      </c>
      <c r="I36" s="3">
        <v>421.3</v>
      </c>
      <c r="J36" s="3">
        <v>221.27099999999999</v>
      </c>
      <c r="O36" t="s">
        <v>168</v>
      </c>
      <c r="P36">
        <v>5.0460390000000002E-5</v>
      </c>
      <c r="Q36">
        <v>2.5350939999999999E-2</v>
      </c>
      <c r="R36">
        <v>2.769456E-3</v>
      </c>
      <c r="S36">
        <v>9.6064720000000003E-5</v>
      </c>
      <c r="T36">
        <v>1367.827</v>
      </c>
    </row>
    <row r="37" spans="1:20" x14ac:dyDescent="0.2">
      <c r="O37" t="s">
        <v>169</v>
      </c>
      <c r="P37">
        <v>1.8029269999999999</v>
      </c>
      <c r="Q37">
        <v>0.14501049999999999</v>
      </c>
      <c r="R37">
        <v>0.95651419999999998</v>
      </c>
      <c r="S37">
        <v>3.4979290000000001</v>
      </c>
      <c r="T37">
        <v>0.35963089999999998</v>
      </c>
    </row>
    <row r="38" spans="1:20" x14ac:dyDescent="0.2">
      <c r="A38" t="s">
        <v>17</v>
      </c>
      <c r="O38" t="s">
        <v>170</v>
      </c>
      <c r="P38">
        <v>3.0755170000000001</v>
      </c>
      <c r="Q38">
        <v>0.1158518</v>
      </c>
      <c r="R38">
        <v>0.23935029999999999</v>
      </c>
      <c r="S38">
        <v>3.1053679999999999</v>
      </c>
      <c r="T38">
        <v>0.1091293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1.2517170000000001E-3</v>
      </c>
      <c r="Q40">
        <v>7.818384</v>
      </c>
      <c r="R40">
        <v>0.12946820000000001</v>
      </c>
      <c r="S40">
        <v>1.2277379999999999E-3</v>
      </c>
      <c r="T40">
        <v>850470.5</v>
      </c>
    </row>
    <row r="42" spans="1:20" x14ac:dyDescent="0.2">
      <c r="A42" t="s">
        <v>19</v>
      </c>
      <c r="B42" t="s">
        <v>312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1.314382E-3</v>
      </c>
      <c r="Q43">
        <v>7.7939100000000003</v>
      </c>
      <c r="R43">
        <v>0.120477</v>
      </c>
      <c r="S43">
        <v>1.1707040000000001E-3</v>
      </c>
      <c r="T43">
        <v>172990.4</v>
      </c>
    </row>
    <row r="44" spans="1:20" x14ac:dyDescent="0.2">
      <c r="A44" t="s">
        <v>21</v>
      </c>
      <c r="D44" t="s">
        <v>13</v>
      </c>
      <c r="O44" t="s">
        <v>168</v>
      </c>
      <c r="P44">
        <v>8.1811979999999994E-5</v>
      </c>
      <c r="Q44">
        <v>2.4675470000000001E-2</v>
      </c>
      <c r="R44">
        <v>1.7657529999999999E-3</v>
      </c>
      <c r="S44">
        <v>7.9042350000000004E-5</v>
      </c>
      <c r="T44">
        <v>382.1232</v>
      </c>
    </row>
    <row r="45" spans="1:20" x14ac:dyDescent="0.2">
      <c r="A45" t="s">
        <v>22</v>
      </c>
      <c r="C45">
        <v>0</v>
      </c>
      <c r="O45" t="s">
        <v>169</v>
      </c>
      <c r="P45">
        <v>2.7836219999999998</v>
      </c>
      <c r="Q45">
        <v>0.14158750000000001</v>
      </c>
      <c r="R45">
        <v>0.65545160000000002</v>
      </c>
      <c r="S45">
        <v>3.01945</v>
      </c>
      <c r="T45">
        <v>9.8786209999999999E-2</v>
      </c>
    </row>
    <row r="46" spans="1:20" x14ac:dyDescent="0.2">
      <c r="A46" t="s">
        <v>20</v>
      </c>
      <c r="D46">
        <v>6</v>
      </c>
      <c r="O46" t="s">
        <v>170</v>
      </c>
      <c r="P46">
        <v>2.9760800000000001</v>
      </c>
      <c r="Q46">
        <v>0.1149043</v>
      </c>
      <c r="R46">
        <v>0.24425759999999999</v>
      </c>
      <c r="S46">
        <v>3.153378</v>
      </c>
      <c r="T46">
        <v>0.1082185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0</v>
      </c>
      <c r="O48" t="s">
        <v>172</v>
      </c>
      <c r="P48">
        <v>1.314462E-3</v>
      </c>
      <c r="Q48">
        <v>7.7939400000000001</v>
      </c>
      <c r="R48">
        <v>0.1204745</v>
      </c>
      <c r="S48">
        <v>1.170637E-3</v>
      </c>
      <c r="T48">
        <v>864952.1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0</v>
      </c>
      <c r="O51" t="s">
        <v>167</v>
      </c>
      <c r="P51">
        <v>1.2940040000000001E-3</v>
      </c>
      <c r="Q51">
        <v>7.7843749999999998</v>
      </c>
      <c r="R51">
        <v>0.11431479999999999</v>
      </c>
      <c r="S51">
        <v>1.2831959999999999E-3</v>
      </c>
      <c r="T51">
        <v>174831.7</v>
      </c>
    </row>
    <row r="52" spans="1:20" x14ac:dyDescent="0.2">
      <c r="A52" t="s">
        <v>20</v>
      </c>
      <c r="D52">
        <v>16</v>
      </c>
      <c r="O52" t="s">
        <v>168</v>
      </c>
      <c r="P52">
        <v>1.225159E-4</v>
      </c>
      <c r="Q52">
        <v>2.2867999999999999E-2</v>
      </c>
      <c r="R52">
        <v>1.432034E-3</v>
      </c>
      <c r="S52">
        <v>1.179971E-4</v>
      </c>
      <c r="T52">
        <v>824.18939999999998</v>
      </c>
    </row>
    <row r="53" spans="1:20" x14ac:dyDescent="0.2">
      <c r="A53" t="s">
        <v>21</v>
      </c>
      <c r="D53" t="s">
        <v>13</v>
      </c>
      <c r="O53" t="s">
        <v>169</v>
      </c>
      <c r="P53">
        <v>4.2342040000000001</v>
      </c>
      <c r="Q53">
        <v>0.13137699999999999</v>
      </c>
      <c r="R53">
        <v>0.56022950000000005</v>
      </c>
      <c r="S53">
        <v>4.1123810000000001</v>
      </c>
      <c r="T53">
        <v>0.21082490000000001</v>
      </c>
    </row>
    <row r="54" spans="1:20" x14ac:dyDescent="0.2">
      <c r="A54" t="s">
        <v>22</v>
      </c>
      <c r="C54">
        <v>0</v>
      </c>
      <c r="O54" t="s">
        <v>170</v>
      </c>
      <c r="P54">
        <v>2.984089</v>
      </c>
      <c r="Q54">
        <v>0.11430949999999999</v>
      </c>
      <c r="R54">
        <v>0.24817939999999999</v>
      </c>
      <c r="S54">
        <v>2.9962559999999998</v>
      </c>
      <c r="T54">
        <v>0.1076512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1.2936200000000001E-3</v>
      </c>
      <c r="Q56">
        <v>7.7843439999999999</v>
      </c>
      <c r="R56">
        <v>0.11430990000000001</v>
      </c>
      <c r="S56">
        <v>1.283122E-3</v>
      </c>
      <c r="T56">
        <v>874158.3</v>
      </c>
    </row>
    <row r="58" spans="1:20" x14ac:dyDescent="0.2">
      <c r="A58" t="s">
        <v>19</v>
      </c>
      <c r="B58" t="s">
        <v>312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1.297835E-3</v>
      </c>
      <c r="Q59">
        <v>7.8121640000000001</v>
      </c>
      <c r="R59">
        <v>0.1119742</v>
      </c>
      <c r="S59">
        <v>1.2001169999999999E-3</v>
      </c>
      <c r="T59">
        <v>175688</v>
      </c>
    </row>
    <row r="60" spans="1:20" x14ac:dyDescent="0.2">
      <c r="A60" t="s">
        <v>26</v>
      </c>
      <c r="O60" t="s">
        <v>168</v>
      </c>
      <c r="P60">
        <v>5.3617489999999999E-5</v>
      </c>
      <c r="Q60">
        <v>2.5408409999999999E-2</v>
      </c>
      <c r="R60">
        <v>3.7268469999999999E-4</v>
      </c>
      <c r="S60">
        <v>5.0731430000000002E-5</v>
      </c>
      <c r="T60">
        <v>664.19659999999999</v>
      </c>
    </row>
    <row r="61" spans="1:20" x14ac:dyDescent="0.2">
      <c r="A61" t="s">
        <v>27</v>
      </c>
      <c r="O61" t="s">
        <v>169</v>
      </c>
      <c r="P61">
        <v>1.847575</v>
      </c>
      <c r="Q61">
        <v>0.14545250000000001</v>
      </c>
      <c r="R61">
        <v>0.14884649999999999</v>
      </c>
      <c r="S61">
        <v>1.8904639999999999</v>
      </c>
      <c r="T61">
        <v>0.1690712</v>
      </c>
    </row>
    <row r="62" spans="1:20" x14ac:dyDescent="0.2">
      <c r="A62" t="s">
        <v>28</v>
      </c>
      <c r="D62">
        <v>2319</v>
      </c>
      <c r="O62" t="s">
        <v>170</v>
      </c>
      <c r="P62">
        <v>2.9720599999999999</v>
      </c>
      <c r="Q62">
        <v>0.1140094</v>
      </c>
      <c r="R62">
        <v>0.24966179999999999</v>
      </c>
      <c r="S62">
        <v>3.0902729999999998</v>
      </c>
      <c r="T62">
        <v>0.1073905</v>
      </c>
    </row>
    <row r="63" spans="1:20" x14ac:dyDescent="0.2">
      <c r="A63" t="s">
        <v>29</v>
      </c>
      <c r="D63">
        <v>2491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1.297762E-3</v>
      </c>
      <c r="Q64">
        <v>7.8121729999999996</v>
      </c>
      <c r="R64">
        <v>0.1119745</v>
      </c>
      <c r="S64">
        <v>1.2002549999999999E-3</v>
      </c>
      <c r="T64">
        <v>878440</v>
      </c>
    </row>
    <row r="65" spans="1:20" x14ac:dyDescent="0.2">
      <c r="A65" t="s">
        <v>31</v>
      </c>
    </row>
    <row r="66" spans="1:20" x14ac:dyDescent="0.2">
      <c r="A66" t="s">
        <v>28</v>
      </c>
      <c r="D66">
        <v>1719</v>
      </c>
    </row>
    <row r="67" spans="1:20" x14ac:dyDescent="0.2">
      <c r="A67" t="s">
        <v>29</v>
      </c>
      <c r="D67">
        <v>2491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1.2894709999999999E-3</v>
      </c>
      <c r="Q72">
        <v>7.8021760000000002</v>
      </c>
      <c r="R72">
        <v>0.1190626</v>
      </c>
      <c r="S72">
        <v>1.2205530000000001E-3</v>
      </c>
      <c r="T72">
        <v>173401</v>
      </c>
    </row>
    <row r="73" spans="1:20" x14ac:dyDescent="0.2">
      <c r="O73" t="s">
        <v>168</v>
      </c>
      <c r="P73">
        <v>7.9206660000000006E-5</v>
      </c>
      <c r="Q73">
        <v>2.6554290000000001E-2</v>
      </c>
      <c r="R73">
        <v>7.1411900000000004E-3</v>
      </c>
      <c r="S73">
        <v>9.2428580000000003E-5</v>
      </c>
      <c r="T73">
        <v>2344.7139999999999</v>
      </c>
    </row>
    <row r="74" spans="1:20" x14ac:dyDescent="0.2">
      <c r="A74" t="s">
        <v>34</v>
      </c>
      <c r="C74" t="s">
        <v>8</v>
      </c>
      <c r="O74" t="s">
        <v>169</v>
      </c>
      <c r="P74">
        <v>1.373521</v>
      </c>
      <c r="Q74">
        <v>7.6103390000000007E-2</v>
      </c>
      <c r="R74">
        <v>1.3411580000000001</v>
      </c>
      <c r="S74">
        <v>1.6933020000000001</v>
      </c>
      <c r="T74">
        <v>0.3023593</v>
      </c>
    </row>
    <row r="75" spans="1:20" x14ac:dyDescent="0.2">
      <c r="A75" t="s">
        <v>35</v>
      </c>
      <c r="C75" s="1">
        <v>44838</v>
      </c>
      <c r="O75" t="s">
        <v>170</v>
      </c>
      <c r="P75">
        <v>1.5005219999999999</v>
      </c>
      <c r="Q75">
        <v>5.738116E-2</v>
      </c>
      <c r="R75">
        <v>0.1226013</v>
      </c>
      <c r="S75">
        <v>1.5423579999999999</v>
      </c>
      <c r="T75">
        <v>5.4045620000000003E-2</v>
      </c>
    </row>
    <row r="76" spans="1:20" x14ac:dyDescent="0.2">
      <c r="A76" t="s">
        <v>36</v>
      </c>
      <c r="C76" s="2">
        <v>0.60555555555555551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1.289592E-3</v>
      </c>
      <c r="Q77">
        <v>7.8021339999999997</v>
      </c>
      <c r="R77">
        <v>0.1189732</v>
      </c>
      <c r="S77">
        <v>1.220495E-3</v>
      </c>
      <c r="T77">
        <v>3468021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312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423</v>
      </c>
    </row>
    <row r="83" spans="1:20" x14ac:dyDescent="0.2">
      <c r="A83" t="s">
        <v>40</v>
      </c>
      <c r="B83">
        <v>433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1.2894709999999999E-3</v>
      </c>
      <c r="Q84">
        <v>7.8021760000000002</v>
      </c>
      <c r="R84">
        <v>0.1190626</v>
      </c>
      <c r="S84">
        <v>1.2205530000000001E-3</v>
      </c>
      <c r="T84">
        <v>173401</v>
      </c>
    </row>
    <row r="85" spans="1:20" x14ac:dyDescent="0.2">
      <c r="A85" t="s">
        <v>43</v>
      </c>
      <c r="O85" t="s">
        <v>168</v>
      </c>
      <c r="P85">
        <v>2.6711460000000001E-5</v>
      </c>
      <c r="Q85">
        <v>1.5741990000000001E-2</v>
      </c>
      <c r="R85">
        <v>7.8188909999999997E-3</v>
      </c>
      <c r="S85">
        <v>4.7906430000000001E-5</v>
      </c>
      <c r="T85">
        <v>2475.2959999999998</v>
      </c>
    </row>
    <row r="86" spans="1:20" x14ac:dyDescent="0.2">
      <c r="A86" t="s">
        <v>44</v>
      </c>
      <c r="C86">
        <v>1</v>
      </c>
      <c r="O86" t="s">
        <v>169</v>
      </c>
      <c r="P86">
        <v>1.0357529999999999</v>
      </c>
      <c r="Q86">
        <v>0.100882</v>
      </c>
      <c r="R86">
        <v>3.2835200000000002</v>
      </c>
      <c r="S86">
        <v>1.962488</v>
      </c>
      <c r="T86">
        <v>0.71374899999999997</v>
      </c>
    </row>
    <row r="87" spans="1:20" x14ac:dyDescent="0.2">
      <c r="A87" t="s">
        <v>45</v>
      </c>
      <c r="B87" t="s">
        <v>46</v>
      </c>
      <c r="O87" t="s">
        <v>170</v>
      </c>
      <c r="P87">
        <v>1.5005219999999999</v>
      </c>
      <c r="Q87">
        <v>5.738116E-2</v>
      </c>
      <c r="R87">
        <v>0.1226013</v>
      </c>
      <c r="S87">
        <v>1.5423579999999999</v>
      </c>
      <c r="T87">
        <v>5.4045620000000003E-2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1.289592E-3</v>
      </c>
      <c r="Q89">
        <v>7.8021339999999997</v>
      </c>
      <c r="R89">
        <v>0.1189732</v>
      </c>
      <c r="S89">
        <v>1.220495E-3</v>
      </c>
      <c r="T89">
        <v>3468021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316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1.2516630000000001E-3</v>
      </c>
      <c r="Q102">
        <v>7.8182530000000003</v>
      </c>
      <c r="R102">
        <v>0.1294845</v>
      </c>
      <c r="S102">
        <v>1.2281970000000001E-3</v>
      </c>
      <c r="T102">
        <v>170094.1</v>
      </c>
    </row>
    <row r="103" spans="1:20" x14ac:dyDescent="0.2">
      <c r="A103" t="s">
        <v>62</v>
      </c>
      <c r="C103" t="s">
        <v>42</v>
      </c>
      <c r="O103">
        <v>2</v>
      </c>
      <c r="P103">
        <v>1.314382E-3</v>
      </c>
      <c r="Q103">
        <v>7.7939100000000003</v>
      </c>
      <c r="R103">
        <v>0.120477</v>
      </c>
      <c r="S103">
        <v>1.1707040000000001E-3</v>
      </c>
      <c r="T103">
        <v>172990.4</v>
      </c>
    </row>
    <row r="104" spans="1:20" x14ac:dyDescent="0.2">
      <c r="A104" t="s">
        <v>58</v>
      </c>
      <c r="O104">
        <v>3</v>
      </c>
      <c r="P104">
        <v>1.2940040000000001E-3</v>
      </c>
      <c r="Q104">
        <v>7.7843749999999998</v>
      </c>
      <c r="R104">
        <v>0.11431479999999999</v>
      </c>
      <c r="S104">
        <v>1.2831959999999999E-3</v>
      </c>
      <c r="T104">
        <v>174831.7</v>
      </c>
    </row>
    <row r="105" spans="1:20" x14ac:dyDescent="0.2">
      <c r="A105" t="s">
        <v>63</v>
      </c>
      <c r="O105">
        <v>4</v>
      </c>
      <c r="P105">
        <v>1.297835E-3</v>
      </c>
      <c r="Q105">
        <v>7.8121640000000001</v>
      </c>
      <c r="R105">
        <v>0.1119742</v>
      </c>
      <c r="S105">
        <v>1.2001169999999999E-3</v>
      </c>
      <c r="T105">
        <v>175688</v>
      </c>
    </row>
    <row r="106" spans="1:20" x14ac:dyDescent="0.2">
      <c r="A106" t="s">
        <v>64</v>
      </c>
      <c r="O106">
        <v>1</v>
      </c>
      <c r="P106">
        <v>1.8029269999999999</v>
      </c>
      <c r="Q106">
        <v>0.14501049999999999</v>
      </c>
      <c r="R106">
        <v>0.95651419999999998</v>
      </c>
      <c r="S106">
        <v>3.4979290000000001</v>
      </c>
      <c r="T106">
        <v>0.35963089999999998</v>
      </c>
    </row>
    <row r="107" spans="1:20" x14ac:dyDescent="0.2">
      <c r="A107" t="s">
        <v>65</v>
      </c>
      <c r="O107">
        <v>2</v>
      </c>
      <c r="P107">
        <v>2.7836219999999998</v>
      </c>
      <c r="Q107">
        <v>0.14158750000000001</v>
      </c>
      <c r="R107">
        <v>0.65545160000000002</v>
      </c>
      <c r="S107">
        <v>3.01945</v>
      </c>
      <c r="T107">
        <v>9.8786209999999999E-2</v>
      </c>
    </row>
    <row r="108" spans="1:20" x14ac:dyDescent="0.2">
      <c r="A108" t="s">
        <v>66</v>
      </c>
      <c r="O108">
        <v>3</v>
      </c>
      <c r="P108">
        <v>4.2342040000000001</v>
      </c>
      <c r="Q108">
        <v>0.13137699999999999</v>
      </c>
      <c r="R108">
        <v>0.56022950000000005</v>
      </c>
      <c r="S108">
        <v>4.1123810000000001</v>
      </c>
      <c r="T108">
        <v>0.21082490000000001</v>
      </c>
    </row>
    <row r="109" spans="1:20" x14ac:dyDescent="0.2">
      <c r="A109" t="s">
        <v>67</v>
      </c>
      <c r="O109">
        <v>4</v>
      </c>
      <c r="P109">
        <v>1.847575</v>
      </c>
      <c r="Q109">
        <v>0.14545250000000001</v>
      </c>
      <c r="R109">
        <v>0.14884649999999999</v>
      </c>
      <c r="S109">
        <v>1.8904639999999999</v>
      </c>
      <c r="T109">
        <v>0.1690712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313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311</v>
      </c>
    </row>
    <row r="128" spans="1:15" x14ac:dyDescent="0.2">
      <c r="A128" t="s">
        <v>304</v>
      </c>
    </row>
    <row r="129" spans="1:4" x14ac:dyDescent="0.2">
      <c r="A129" t="s">
        <v>78</v>
      </c>
    </row>
    <row r="130" spans="1:4" x14ac:dyDescent="0.2">
      <c r="A130" t="s">
        <v>79</v>
      </c>
    </row>
    <row r="131" spans="1:4" x14ac:dyDescent="0.2">
      <c r="A131" t="s">
        <v>261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312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312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4.6139999999999999</v>
      </c>
    </row>
    <row r="151" spans="1:5" x14ac:dyDescent="0.2">
      <c r="A151" t="s">
        <v>98</v>
      </c>
      <c r="B151" s="3">
        <v>3.0609999999999999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312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312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1.3000000000000001E-9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T194"/>
  <sheetViews>
    <sheetView topLeftCell="A63" workbookViewId="0">
      <selection activeCell="M82" sqref="M8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348</v>
      </c>
    </row>
    <row r="2" spans="1:17" x14ac:dyDescent="0.2">
      <c r="O2" t="s">
        <v>138</v>
      </c>
    </row>
    <row r="3" spans="1:17" x14ac:dyDescent="0.2">
      <c r="A3" t="s">
        <v>1</v>
      </c>
      <c r="B3" t="s">
        <v>345</v>
      </c>
      <c r="O3" t="s">
        <v>139</v>
      </c>
    </row>
    <row r="4" spans="1:17" x14ac:dyDescent="0.2">
      <c r="A4" t="s">
        <v>2</v>
      </c>
      <c r="O4" t="s">
        <v>330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0.64861111111111114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345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276.33499999999998</v>
      </c>
      <c r="C17" s="3">
        <v>193.3</v>
      </c>
      <c r="D17" s="3">
        <v>889921</v>
      </c>
      <c r="E17" s="3">
        <v>194.9</v>
      </c>
      <c r="F17" s="3">
        <v>134426</v>
      </c>
      <c r="G17" s="3">
        <v>197.5</v>
      </c>
      <c r="H17" s="3">
        <v>11679</v>
      </c>
      <c r="I17" s="3">
        <v>199.6</v>
      </c>
      <c r="J17" s="3">
        <v>150.91300000000001</v>
      </c>
      <c r="O17" t="s">
        <v>150</v>
      </c>
    </row>
    <row r="18" spans="1:16" x14ac:dyDescent="0.2">
      <c r="A18" s="3">
        <v>201.8</v>
      </c>
      <c r="B18" s="3">
        <v>285.512</v>
      </c>
      <c r="C18" s="3">
        <v>203.7</v>
      </c>
      <c r="D18" s="3">
        <v>898890</v>
      </c>
      <c r="E18" s="3">
        <v>205.3</v>
      </c>
      <c r="F18" s="3">
        <v>134482</v>
      </c>
      <c r="G18" s="3">
        <v>207.4</v>
      </c>
      <c r="H18" s="3">
        <v>11572.5</v>
      </c>
      <c r="I18" s="3">
        <v>209.6</v>
      </c>
      <c r="J18" s="3">
        <v>148.87299999999999</v>
      </c>
    </row>
    <row r="19" spans="1:16" x14ac:dyDescent="0.2">
      <c r="A19" s="3">
        <v>211.7</v>
      </c>
      <c r="B19" s="3">
        <v>277.35399999999998</v>
      </c>
      <c r="C19" s="3">
        <v>213.6</v>
      </c>
      <c r="D19" s="3">
        <v>900688</v>
      </c>
      <c r="E19" s="3">
        <v>215.2</v>
      </c>
      <c r="F19" s="3">
        <v>135690</v>
      </c>
      <c r="G19" s="3">
        <v>217.4</v>
      </c>
      <c r="H19" s="3">
        <v>11479.7</v>
      </c>
      <c r="I19" s="3">
        <v>219.5</v>
      </c>
      <c r="J19" s="3">
        <v>153.97200000000001</v>
      </c>
      <c r="O19" t="s">
        <v>151</v>
      </c>
      <c r="P19" t="s">
        <v>152</v>
      </c>
    </row>
    <row r="20" spans="1:16" x14ac:dyDescent="0.2">
      <c r="A20" s="3">
        <v>221.7</v>
      </c>
      <c r="B20" s="3">
        <v>283.47300000000001</v>
      </c>
      <c r="C20" s="3">
        <v>223.5</v>
      </c>
      <c r="D20" s="3">
        <v>903372</v>
      </c>
      <c r="E20" s="3">
        <v>225.2</v>
      </c>
      <c r="F20" s="3">
        <v>136715</v>
      </c>
      <c r="G20" s="3">
        <v>227.3</v>
      </c>
      <c r="H20" s="3">
        <v>11283.4</v>
      </c>
      <c r="I20" s="3">
        <v>229.5</v>
      </c>
      <c r="J20" s="3">
        <v>145.81399999999999</v>
      </c>
      <c r="O20" t="s">
        <v>153</v>
      </c>
    </row>
    <row r="21" spans="1:16" x14ac:dyDescent="0.2">
      <c r="A21" s="3">
        <v>231.6</v>
      </c>
      <c r="B21" s="3">
        <v>277.35399999999998</v>
      </c>
      <c r="C21" s="3">
        <v>233.5</v>
      </c>
      <c r="D21" s="3">
        <v>903297</v>
      </c>
      <c r="E21" s="3">
        <v>235.1</v>
      </c>
      <c r="F21" s="3">
        <v>136844</v>
      </c>
      <c r="G21" s="3">
        <v>237.3</v>
      </c>
      <c r="H21" s="3">
        <v>11337.2</v>
      </c>
      <c r="I21" s="3">
        <v>239.4</v>
      </c>
      <c r="J21" s="3">
        <v>151.93199999999999</v>
      </c>
      <c r="O21" t="s">
        <v>154</v>
      </c>
    </row>
    <row r="22" spans="1:16" x14ac:dyDescent="0.2">
      <c r="A22" s="3">
        <v>252.7</v>
      </c>
      <c r="B22" s="3">
        <v>305.90600000000001</v>
      </c>
      <c r="C22" s="3">
        <v>255</v>
      </c>
      <c r="D22" s="3">
        <v>899002</v>
      </c>
      <c r="E22" s="3">
        <v>256.60000000000002</v>
      </c>
      <c r="F22" s="3">
        <v>136994</v>
      </c>
      <c r="G22" s="3">
        <v>259.2</v>
      </c>
      <c r="H22" s="3">
        <v>11168.8</v>
      </c>
      <c r="I22" s="3">
        <v>261.3</v>
      </c>
      <c r="J22" s="3">
        <v>133.578</v>
      </c>
    </row>
    <row r="23" spans="1:16" x14ac:dyDescent="0.2">
      <c r="A23" s="3">
        <v>263.5</v>
      </c>
      <c r="B23" s="3">
        <v>289.59100000000001</v>
      </c>
      <c r="C23" s="3">
        <v>265.39999999999998</v>
      </c>
      <c r="D23" s="3">
        <v>901770</v>
      </c>
      <c r="E23" s="3">
        <v>267</v>
      </c>
      <c r="F23" s="3">
        <v>136473</v>
      </c>
      <c r="G23" s="3">
        <v>269.10000000000002</v>
      </c>
      <c r="H23" s="3">
        <v>11009.1</v>
      </c>
      <c r="I23" s="3">
        <v>271.3</v>
      </c>
      <c r="J23" s="3">
        <v>150.91300000000001</v>
      </c>
    </row>
    <row r="24" spans="1:16" x14ac:dyDescent="0.2">
      <c r="A24" s="3">
        <v>273.39999999999998</v>
      </c>
      <c r="B24" s="3">
        <v>306.92599999999999</v>
      </c>
      <c r="C24" s="3">
        <v>275.3</v>
      </c>
      <c r="D24" s="3">
        <v>902359</v>
      </c>
      <c r="E24" s="3">
        <v>276.89999999999998</v>
      </c>
      <c r="F24" s="3">
        <v>137545</v>
      </c>
      <c r="G24" s="3">
        <v>279.10000000000002</v>
      </c>
      <c r="H24" s="3">
        <v>11043.1</v>
      </c>
      <c r="I24" s="3">
        <v>281.2</v>
      </c>
      <c r="J24" s="3">
        <v>129.499</v>
      </c>
      <c r="O24" t="s">
        <v>155</v>
      </c>
    </row>
    <row r="25" spans="1:16" x14ac:dyDescent="0.2">
      <c r="A25" s="3">
        <v>283.39999999999998</v>
      </c>
      <c r="B25" s="3">
        <v>275.315</v>
      </c>
      <c r="C25" s="3">
        <v>285.2</v>
      </c>
      <c r="D25" s="3">
        <v>901716</v>
      </c>
      <c r="E25" s="3">
        <v>286.89999999999998</v>
      </c>
      <c r="F25" s="3">
        <v>137645</v>
      </c>
      <c r="G25" s="3">
        <v>289</v>
      </c>
      <c r="H25" s="3">
        <v>10832.1</v>
      </c>
      <c r="I25" s="3">
        <v>291.2</v>
      </c>
      <c r="J25" s="3">
        <v>135.61699999999999</v>
      </c>
      <c r="O25" t="s">
        <v>156</v>
      </c>
    </row>
    <row r="26" spans="1:16" x14ac:dyDescent="0.2">
      <c r="A26" s="3">
        <v>293.3</v>
      </c>
      <c r="B26" s="3">
        <v>283.47300000000001</v>
      </c>
      <c r="C26" s="3">
        <v>295.2</v>
      </c>
      <c r="D26" s="3">
        <v>900888</v>
      </c>
      <c r="E26" s="3">
        <v>296.8</v>
      </c>
      <c r="F26" s="3">
        <v>138038</v>
      </c>
      <c r="G26" s="3">
        <v>299</v>
      </c>
      <c r="H26" s="3">
        <v>10608.5</v>
      </c>
      <c r="I26" s="3">
        <v>301.10000000000002</v>
      </c>
      <c r="J26" s="3">
        <v>146.834</v>
      </c>
      <c r="O26" t="s">
        <v>157</v>
      </c>
    </row>
    <row r="27" spans="1:16" x14ac:dyDescent="0.2">
      <c r="A27" s="3">
        <v>314.2</v>
      </c>
      <c r="B27" s="3">
        <v>246.76400000000001</v>
      </c>
      <c r="C27" s="3">
        <v>316.5</v>
      </c>
      <c r="D27" s="3">
        <v>879952</v>
      </c>
      <c r="E27" s="3">
        <v>318.10000000000002</v>
      </c>
      <c r="F27" s="3">
        <v>133943</v>
      </c>
      <c r="G27" s="3">
        <v>320.7</v>
      </c>
      <c r="H27" s="3">
        <v>10489.3</v>
      </c>
      <c r="I27" s="3">
        <v>322.8</v>
      </c>
      <c r="J27" s="3">
        <v>154.99100000000001</v>
      </c>
      <c r="O27" t="s">
        <v>248</v>
      </c>
    </row>
    <row r="28" spans="1:16" x14ac:dyDescent="0.2">
      <c r="A28" s="3">
        <v>325</v>
      </c>
      <c r="B28" s="3">
        <v>291.63</v>
      </c>
      <c r="C28" s="3">
        <v>326.8</v>
      </c>
      <c r="D28" s="3">
        <v>882173</v>
      </c>
      <c r="E28" s="3">
        <v>328.5</v>
      </c>
      <c r="F28" s="3">
        <v>134215</v>
      </c>
      <c r="G28" s="3">
        <v>330.6</v>
      </c>
      <c r="H28" s="3">
        <v>10389.4</v>
      </c>
      <c r="I28" s="3">
        <v>332.7</v>
      </c>
      <c r="J28" s="3">
        <v>142.755</v>
      </c>
      <c r="O28" t="s">
        <v>158</v>
      </c>
    </row>
    <row r="29" spans="1:16" x14ac:dyDescent="0.2">
      <c r="A29" s="3">
        <v>334.9</v>
      </c>
      <c r="B29" s="3">
        <v>280.41399999999999</v>
      </c>
      <c r="C29" s="3">
        <v>336.8</v>
      </c>
      <c r="D29" s="3">
        <v>883688</v>
      </c>
      <c r="E29" s="3">
        <v>338.4</v>
      </c>
      <c r="F29" s="3">
        <v>134763</v>
      </c>
      <c r="G29" s="3">
        <v>340.6</v>
      </c>
      <c r="H29" s="3">
        <v>10454.299999999999</v>
      </c>
      <c r="I29" s="3">
        <v>342.7</v>
      </c>
      <c r="J29" s="3">
        <v>141.73500000000001</v>
      </c>
    </row>
    <row r="30" spans="1:16" x14ac:dyDescent="0.2">
      <c r="A30" s="3">
        <v>344.9</v>
      </c>
      <c r="B30" s="3">
        <v>276.33499999999998</v>
      </c>
      <c r="C30" s="3">
        <v>346.7</v>
      </c>
      <c r="D30" s="3">
        <v>882927</v>
      </c>
      <c r="E30" s="3">
        <v>348.4</v>
      </c>
      <c r="F30" s="3">
        <v>134962</v>
      </c>
      <c r="G30" s="3">
        <v>350.5</v>
      </c>
      <c r="H30" s="3">
        <v>10176.5</v>
      </c>
      <c r="I30" s="3">
        <v>352.6</v>
      </c>
      <c r="J30" s="3">
        <v>137.65700000000001</v>
      </c>
      <c r="O30" t="s">
        <v>159</v>
      </c>
    </row>
    <row r="31" spans="1:16" x14ac:dyDescent="0.2">
      <c r="A31" s="3">
        <v>354.8</v>
      </c>
      <c r="B31" s="3">
        <v>301.827</v>
      </c>
      <c r="C31" s="3">
        <v>356.7</v>
      </c>
      <c r="D31" s="3">
        <v>881077</v>
      </c>
      <c r="E31" s="3">
        <v>358.3</v>
      </c>
      <c r="F31" s="3">
        <v>134249</v>
      </c>
      <c r="G31" s="3">
        <v>360.4</v>
      </c>
      <c r="H31" s="3">
        <v>10173.9</v>
      </c>
      <c r="I31" s="3">
        <v>362.6</v>
      </c>
      <c r="J31" s="3">
        <v>161.11000000000001</v>
      </c>
      <c r="O31" t="s">
        <v>160</v>
      </c>
    </row>
    <row r="32" spans="1:16" x14ac:dyDescent="0.2">
      <c r="A32" s="3">
        <v>375.7</v>
      </c>
      <c r="B32" s="3">
        <v>298.76799999999997</v>
      </c>
      <c r="C32" s="3">
        <v>378</v>
      </c>
      <c r="D32" s="3">
        <v>874736</v>
      </c>
      <c r="E32" s="3">
        <v>379.6</v>
      </c>
      <c r="F32" s="3">
        <v>134478</v>
      </c>
      <c r="G32" s="3">
        <v>382.2</v>
      </c>
      <c r="H32" s="3">
        <v>9993.93</v>
      </c>
      <c r="I32" s="3">
        <v>384.3</v>
      </c>
      <c r="J32" s="3">
        <v>148.87299999999999</v>
      </c>
      <c r="O32" t="s">
        <v>159</v>
      </c>
    </row>
    <row r="33" spans="1:20" x14ac:dyDescent="0.2">
      <c r="A33" s="3">
        <v>386.5</v>
      </c>
      <c r="B33" s="3">
        <v>284.49200000000002</v>
      </c>
      <c r="C33" s="3">
        <v>388.4</v>
      </c>
      <c r="D33" s="3">
        <v>875137</v>
      </c>
      <c r="E33" s="3">
        <v>390</v>
      </c>
      <c r="F33" s="3">
        <v>134657</v>
      </c>
      <c r="G33" s="3">
        <v>392.1</v>
      </c>
      <c r="H33" s="3">
        <v>9933.08</v>
      </c>
      <c r="I33" s="3">
        <v>394.3</v>
      </c>
      <c r="J33" s="3">
        <v>123.381</v>
      </c>
    </row>
    <row r="34" spans="1:20" x14ac:dyDescent="0.2">
      <c r="A34" s="3">
        <v>396.4</v>
      </c>
      <c r="B34" s="3">
        <v>256.96100000000001</v>
      </c>
      <c r="C34" s="3">
        <v>398.3</v>
      </c>
      <c r="D34" s="3">
        <v>877791</v>
      </c>
      <c r="E34" s="3">
        <v>399.9</v>
      </c>
      <c r="F34" s="3">
        <v>134606</v>
      </c>
      <c r="G34" s="3">
        <v>402.1</v>
      </c>
      <c r="H34" s="3">
        <v>9994.44</v>
      </c>
      <c r="I34" s="3">
        <v>404.2</v>
      </c>
      <c r="J34" s="3">
        <v>157.03100000000001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406.4</v>
      </c>
      <c r="B35" s="3">
        <v>295.709</v>
      </c>
      <c r="C35" s="3">
        <v>408.2</v>
      </c>
      <c r="D35" s="3">
        <v>874704</v>
      </c>
      <c r="E35" s="3">
        <v>409.9</v>
      </c>
      <c r="F35" s="3">
        <v>135214</v>
      </c>
      <c r="G35" s="3">
        <v>412</v>
      </c>
      <c r="H35" s="3">
        <v>9858.0400000000009</v>
      </c>
      <c r="I35" s="3">
        <v>414.2</v>
      </c>
      <c r="J35" s="3">
        <v>137.65700000000001</v>
      </c>
      <c r="O35" t="s">
        <v>167</v>
      </c>
      <c r="P35">
        <v>2.064597E-3</v>
      </c>
      <c r="Q35">
        <v>6.6301350000000001</v>
      </c>
      <c r="R35">
        <v>8.4582989999999997E-2</v>
      </c>
      <c r="S35">
        <v>1.1082399999999999E-3</v>
      </c>
      <c r="T35">
        <v>135631.5</v>
      </c>
    </row>
    <row r="36" spans="1:20" x14ac:dyDescent="0.2">
      <c r="A36" s="3">
        <v>416.3</v>
      </c>
      <c r="B36" s="3">
        <v>288.57100000000003</v>
      </c>
      <c r="C36" s="3">
        <v>418.2</v>
      </c>
      <c r="D36" s="3">
        <v>876879</v>
      </c>
      <c r="E36" s="3">
        <v>419.8</v>
      </c>
      <c r="F36" s="3">
        <v>134766</v>
      </c>
      <c r="G36" s="3">
        <v>422</v>
      </c>
      <c r="H36" s="3">
        <v>9826.6</v>
      </c>
      <c r="I36" s="3">
        <v>424.1</v>
      </c>
      <c r="J36" s="3">
        <v>146.834</v>
      </c>
      <c r="O36" t="s">
        <v>168</v>
      </c>
      <c r="P36">
        <v>3.6832339999999999E-5</v>
      </c>
      <c r="Q36">
        <v>3.3258799999999998E-2</v>
      </c>
      <c r="R36">
        <v>1.9140750000000001E-3</v>
      </c>
      <c r="S36">
        <v>2.5751839999999999E-5</v>
      </c>
      <c r="T36">
        <v>1164.3420000000001</v>
      </c>
    </row>
    <row r="37" spans="1:20" x14ac:dyDescent="0.2">
      <c r="O37" t="s">
        <v>169</v>
      </c>
      <c r="P37">
        <v>0.79782759999999997</v>
      </c>
      <c r="Q37">
        <v>0.22433610000000001</v>
      </c>
      <c r="R37">
        <v>1.012024</v>
      </c>
      <c r="S37">
        <v>1.039177</v>
      </c>
      <c r="T37">
        <v>0.3839148</v>
      </c>
    </row>
    <row r="38" spans="1:20" x14ac:dyDescent="0.2">
      <c r="A38" t="s">
        <v>17</v>
      </c>
      <c r="O38" t="s">
        <v>170</v>
      </c>
      <c r="P38">
        <v>2.6829329999999998</v>
      </c>
      <c r="Q38">
        <v>0.13095979999999999</v>
      </c>
      <c r="R38">
        <v>0.3194321</v>
      </c>
      <c r="S38">
        <v>3.6601840000000001</v>
      </c>
      <c r="T38">
        <v>0.12212190000000001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2.0644579999999999E-3</v>
      </c>
      <c r="Q40">
        <v>6.6299739999999998</v>
      </c>
      <c r="R40">
        <v>8.4570030000000004E-2</v>
      </c>
      <c r="S40">
        <v>1.108155E-3</v>
      </c>
      <c r="T40">
        <v>678157.7</v>
      </c>
    </row>
    <row r="42" spans="1:20" x14ac:dyDescent="0.2">
      <c r="A42" t="s">
        <v>19</v>
      </c>
      <c r="B42" t="s">
        <v>345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2.1280399999999999E-3</v>
      </c>
      <c r="Q43">
        <v>6.5615940000000004</v>
      </c>
      <c r="R43">
        <v>7.9606510000000005E-2</v>
      </c>
      <c r="S43">
        <v>1.014275E-3</v>
      </c>
      <c r="T43">
        <v>137338.70000000001</v>
      </c>
    </row>
    <row r="44" spans="1:20" x14ac:dyDescent="0.2">
      <c r="A44" t="s">
        <v>21</v>
      </c>
      <c r="D44" t="s">
        <v>13</v>
      </c>
      <c r="O44" t="s">
        <v>168</v>
      </c>
      <c r="P44">
        <v>1.0444790000000001E-4</v>
      </c>
      <c r="Q44">
        <v>2.94817E-2</v>
      </c>
      <c r="R44">
        <v>1.850591E-3</v>
      </c>
      <c r="S44">
        <v>6.8001570000000001E-5</v>
      </c>
      <c r="T44">
        <v>610.95489999999995</v>
      </c>
    </row>
    <row r="45" spans="1:20" x14ac:dyDescent="0.2">
      <c r="A45" t="s">
        <v>22</v>
      </c>
      <c r="C45">
        <v>-2</v>
      </c>
      <c r="O45" t="s">
        <v>169</v>
      </c>
      <c r="P45">
        <v>2.1950020000000001</v>
      </c>
      <c r="Q45">
        <v>0.20093620000000001</v>
      </c>
      <c r="R45">
        <v>1.039625</v>
      </c>
      <c r="S45">
        <v>2.9983209999999998</v>
      </c>
      <c r="T45">
        <v>0.19894419999999999</v>
      </c>
    </row>
    <row r="46" spans="1:20" x14ac:dyDescent="0.2">
      <c r="A46" t="s">
        <v>20</v>
      </c>
      <c r="D46">
        <v>6</v>
      </c>
      <c r="O46" t="s">
        <v>170</v>
      </c>
      <c r="P46">
        <v>2.6262490000000001</v>
      </c>
      <c r="Q46">
        <v>0.13023580000000001</v>
      </c>
      <c r="R46">
        <v>0.32579190000000002</v>
      </c>
      <c r="S46">
        <v>3.8019449999999999</v>
      </c>
      <c r="T46">
        <v>0.12136479999999999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-2</v>
      </c>
      <c r="O48" t="s">
        <v>172</v>
      </c>
      <c r="P48">
        <v>2.1278930000000001E-3</v>
      </c>
      <c r="Q48">
        <v>6.5614949999999999</v>
      </c>
      <c r="R48">
        <v>7.9601199999999997E-2</v>
      </c>
      <c r="S48">
        <v>1.0141950000000001E-3</v>
      </c>
      <c r="T48">
        <v>686693.4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-3</v>
      </c>
      <c r="O51" t="s">
        <v>167</v>
      </c>
      <c r="P51">
        <v>2.0783400000000001E-3</v>
      </c>
      <c r="Q51">
        <v>6.5609580000000003</v>
      </c>
      <c r="R51">
        <v>7.6896530000000005E-2</v>
      </c>
      <c r="S51">
        <v>1.0985109999999999E-3</v>
      </c>
      <c r="T51">
        <v>134426.6</v>
      </c>
    </row>
    <row r="52" spans="1:20" x14ac:dyDescent="0.2">
      <c r="A52" t="s">
        <v>20</v>
      </c>
      <c r="D52">
        <v>16</v>
      </c>
      <c r="O52" t="s">
        <v>168</v>
      </c>
      <c r="P52">
        <v>1.5368479999999999E-4</v>
      </c>
      <c r="Q52">
        <v>1.214731E-2</v>
      </c>
      <c r="R52">
        <v>1.2446930000000001E-3</v>
      </c>
      <c r="S52">
        <v>7.6365750000000003E-5</v>
      </c>
      <c r="T52">
        <v>421.16590000000002</v>
      </c>
    </row>
    <row r="53" spans="1:20" x14ac:dyDescent="0.2">
      <c r="A53" t="s">
        <v>21</v>
      </c>
      <c r="D53" t="s">
        <v>13</v>
      </c>
      <c r="O53" t="s">
        <v>169</v>
      </c>
      <c r="P53">
        <v>3.306962</v>
      </c>
      <c r="Q53">
        <v>8.2799540000000005E-2</v>
      </c>
      <c r="R53">
        <v>0.72388680000000005</v>
      </c>
      <c r="S53">
        <v>3.1089190000000002</v>
      </c>
      <c r="T53">
        <v>0.1401145</v>
      </c>
    </row>
    <row r="54" spans="1:20" x14ac:dyDescent="0.2">
      <c r="A54" t="s">
        <v>22</v>
      </c>
      <c r="C54">
        <v>-3</v>
      </c>
      <c r="O54" t="s">
        <v>170</v>
      </c>
      <c r="P54">
        <v>2.6858879999999998</v>
      </c>
      <c r="Q54">
        <v>0.13163269999999999</v>
      </c>
      <c r="R54">
        <v>0.33425270000000001</v>
      </c>
      <c r="S54">
        <v>3.6928800000000002</v>
      </c>
      <c r="T54">
        <v>0.12266489999999999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2.078412E-3</v>
      </c>
      <c r="Q56">
        <v>6.5609299999999999</v>
      </c>
      <c r="R56">
        <v>7.6894799999999999E-2</v>
      </c>
      <c r="S56">
        <v>1.098367E-3</v>
      </c>
      <c r="T56">
        <v>672132.9</v>
      </c>
    </row>
    <row r="58" spans="1:20" x14ac:dyDescent="0.2">
      <c r="A58" t="s">
        <v>19</v>
      </c>
      <c r="B58" t="s">
        <v>345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2.114327E-3</v>
      </c>
      <c r="Q59">
        <v>6.5001189999999998</v>
      </c>
      <c r="R59">
        <v>7.3630959999999995E-2</v>
      </c>
      <c r="S59">
        <v>1.0595030000000001E-3</v>
      </c>
      <c r="T59">
        <v>134744.20000000001</v>
      </c>
    </row>
    <row r="60" spans="1:20" x14ac:dyDescent="0.2">
      <c r="A60" t="s">
        <v>26</v>
      </c>
      <c r="O60" t="s">
        <v>168</v>
      </c>
      <c r="P60">
        <v>1.221672E-4</v>
      </c>
      <c r="Q60">
        <v>1.9191570000000002E-2</v>
      </c>
      <c r="R60">
        <v>6.9019480000000004E-4</v>
      </c>
      <c r="S60">
        <v>9.6001669999999997E-5</v>
      </c>
      <c r="T60">
        <v>282.05</v>
      </c>
    </row>
    <row r="61" spans="1:20" x14ac:dyDescent="0.2">
      <c r="A61" t="s">
        <v>27</v>
      </c>
      <c r="O61" t="s">
        <v>169</v>
      </c>
      <c r="P61">
        <v>2.5840299999999998</v>
      </c>
      <c r="Q61">
        <v>0.13203960000000001</v>
      </c>
      <c r="R61">
        <v>0.41920469999999999</v>
      </c>
      <c r="S61">
        <v>4.052206</v>
      </c>
      <c r="T61">
        <v>9.3611910000000007E-2</v>
      </c>
    </row>
    <row r="62" spans="1:20" x14ac:dyDescent="0.2">
      <c r="A62" t="s">
        <v>28</v>
      </c>
      <c r="D62">
        <v>644</v>
      </c>
      <c r="O62" t="s">
        <v>170</v>
      </c>
      <c r="P62">
        <v>2.6598540000000002</v>
      </c>
      <c r="Q62">
        <v>0.13155919999999999</v>
      </c>
      <c r="R62">
        <v>0.34020339999999999</v>
      </c>
      <c r="S62">
        <v>3.7555800000000001</v>
      </c>
      <c r="T62">
        <v>0.12252109999999999</v>
      </c>
    </row>
    <row r="63" spans="1:20" x14ac:dyDescent="0.2">
      <c r="A63" t="s">
        <v>29</v>
      </c>
      <c r="D63">
        <v>374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2.114379E-3</v>
      </c>
      <c r="Q64">
        <v>6.5000910000000003</v>
      </c>
      <c r="R64">
        <v>7.3630020000000004E-2</v>
      </c>
      <c r="S64">
        <v>1.0594529999999999E-3</v>
      </c>
      <c r="T64">
        <v>673720.9</v>
      </c>
    </row>
    <row r="65" spans="1:20" x14ac:dyDescent="0.2">
      <c r="A65" t="s">
        <v>31</v>
      </c>
    </row>
    <row r="66" spans="1:20" x14ac:dyDescent="0.2">
      <c r="A66" t="s">
        <v>28</v>
      </c>
      <c r="D66">
        <v>44</v>
      </c>
    </row>
    <row r="67" spans="1:20" x14ac:dyDescent="0.2">
      <c r="A67" t="s">
        <v>29</v>
      </c>
      <c r="D67">
        <v>374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2.0963259999999999E-3</v>
      </c>
      <c r="Q72">
        <v>6.5632010000000003</v>
      </c>
      <c r="R72">
        <v>7.8679250000000006E-2</v>
      </c>
      <c r="S72">
        <v>1.0701319999999999E-3</v>
      </c>
      <c r="T72">
        <v>135535.20000000001</v>
      </c>
    </row>
    <row r="73" spans="1:20" x14ac:dyDescent="0.2">
      <c r="O73" t="s">
        <v>168</v>
      </c>
      <c r="P73">
        <v>1.067559E-4</v>
      </c>
      <c r="Q73">
        <v>5.2465739999999997E-2</v>
      </c>
      <c r="R73">
        <v>4.3428219999999997E-3</v>
      </c>
      <c r="S73">
        <v>7.5670359999999997E-5</v>
      </c>
      <c r="T73">
        <v>1328.366</v>
      </c>
    </row>
    <row r="74" spans="1:20" x14ac:dyDescent="0.2">
      <c r="A74" t="s">
        <v>34</v>
      </c>
      <c r="C74" t="s">
        <v>8</v>
      </c>
      <c r="O74" t="s">
        <v>169</v>
      </c>
      <c r="P74">
        <v>1.1387229999999999</v>
      </c>
      <c r="Q74">
        <v>0.17874960000000001</v>
      </c>
      <c r="R74">
        <v>1.234232</v>
      </c>
      <c r="S74">
        <v>1.581151</v>
      </c>
      <c r="T74">
        <v>0.2191545</v>
      </c>
    </row>
    <row r="75" spans="1:20" x14ac:dyDescent="0.2">
      <c r="A75" t="s">
        <v>35</v>
      </c>
      <c r="C75" s="1">
        <v>44838</v>
      </c>
      <c r="O75" t="s">
        <v>170</v>
      </c>
      <c r="P75">
        <v>1.331704</v>
      </c>
      <c r="Q75">
        <v>6.5546450000000006E-2</v>
      </c>
      <c r="R75">
        <v>0.16479170000000001</v>
      </c>
      <c r="S75">
        <v>1.8632169999999999</v>
      </c>
      <c r="T75">
        <v>6.1082520000000001E-2</v>
      </c>
    </row>
    <row r="76" spans="1:20" x14ac:dyDescent="0.2">
      <c r="A76" t="s">
        <v>36</v>
      </c>
      <c r="C76" s="2">
        <v>0.64861111111111114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2.096395E-3</v>
      </c>
      <c r="Q77">
        <v>6.5632260000000002</v>
      </c>
      <c r="R77">
        <v>7.8689140000000005E-2</v>
      </c>
      <c r="S77">
        <v>1.0698210000000001E-3</v>
      </c>
      <c r="T77">
        <v>2710705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345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2.0963259999999999E-3</v>
      </c>
      <c r="Q84">
        <v>6.5632010000000003</v>
      </c>
      <c r="R84">
        <v>7.8679250000000006E-2</v>
      </c>
      <c r="S84">
        <v>1.0701319999999999E-3</v>
      </c>
      <c r="T84">
        <v>135535.20000000001</v>
      </c>
    </row>
    <row r="85" spans="1:20" x14ac:dyDescent="0.2">
      <c r="A85" t="s">
        <v>43</v>
      </c>
      <c r="O85" t="s">
        <v>168</v>
      </c>
      <c r="P85">
        <v>2.9777220000000002E-5</v>
      </c>
      <c r="Q85">
        <v>5.3126039999999999E-2</v>
      </c>
      <c r="R85">
        <v>4.6323930000000003E-3</v>
      </c>
      <c r="S85">
        <v>4.2780369999999999E-5</v>
      </c>
      <c r="T85">
        <v>1305.961</v>
      </c>
    </row>
    <row r="86" spans="1:20" x14ac:dyDescent="0.2">
      <c r="A86" t="s">
        <v>44</v>
      </c>
      <c r="C86">
        <v>1</v>
      </c>
      <c r="O86" t="s">
        <v>169</v>
      </c>
      <c r="P86">
        <v>0.71022410000000002</v>
      </c>
      <c r="Q86">
        <v>0.40472659999999999</v>
      </c>
      <c r="R86">
        <v>2.9438460000000002</v>
      </c>
      <c r="S86">
        <v>1.9988360000000001</v>
      </c>
      <c r="T86">
        <v>0.48177890000000001</v>
      </c>
    </row>
    <row r="87" spans="1:20" x14ac:dyDescent="0.2">
      <c r="A87" t="s">
        <v>45</v>
      </c>
      <c r="B87" t="s">
        <v>46</v>
      </c>
      <c r="O87" t="s">
        <v>170</v>
      </c>
      <c r="P87">
        <v>1.331704</v>
      </c>
      <c r="Q87">
        <v>6.5546450000000006E-2</v>
      </c>
      <c r="R87">
        <v>0.16479170000000001</v>
      </c>
      <c r="S87">
        <v>1.8632169999999999</v>
      </c>
      <c r="T87">
        <v>6.1082520000000001E-2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2.096395E-3</v>
      </c>
      <c r="Q89">
        <v>6.5632260000000002</v>
      </c>
      <c r="R89">
        <v>7.8689140000000005E-2</v>
      </c>
      <c r="S89">
        <v>1.0698210000000001E-3</v>
      </c>
      <c r="T89">
        <v>2710705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350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2.064597E-3</v>
      </c>
      <c r="Q102">
        <v>6.6301350000000001</v>
      </c>
      <c r="R102">
        <v>8.4582989999999997E-2</v>
      </c>
      <c r="S102">
        <v>1.1082399999999999E-3</v>
      </c>
      <c r="T102">
        <v>135631.5</v>
      </c>
    </row>
    <row r="103" spans="1:20" x14ac:dyDescent="0.2">
      <c r="A103" t="s">
        <v>62</v>
      </c>
      <c r="C103" t="s">
        <v>42</v>
      </c>
      <c r="O103">
        <v>2</v>
      </c>
      <c r="P103">
        <v>2.1280399999999999E-3</v>
      </c>
      <c r="Q103">
        <v>6.5615940000000004</v>
      </c>
      <c r="R103">
        <v>7.9606510000000005E-2</v>
      </c>
      <c r="S103">
        <v>1.014275E-3</v>
      </c>
      <c r="T103">
        <v>137338.70000000001</v>
      </c>
    </row>
    <row r="104" spans="1:20" x14ac:dyDescent="0.2">
      <c r="A104" t="s">
        <v>58</v>
      </c>
      <c r="O104">
        <v>3</v>
      </c>
      <c r="P104">
        <v>2.0783400000000001E-3</v>
      </c>
      <c r="Q104">
        <v>6.5609580000000003</v>
      </c>
      <c r="R104">
        <v>7.6896530000000005E-2</v>
      </c>
      <c r="S104">
        <v>1.0985109999999999E-3</v>
      </c>
      <c r="T104">
        <v>134426.6</v>
      </c>
    </row>
    <row r="105" spans="1:20" x14ac:dyDescent="0.2">
      <c r="A105" t="s">
        <v>63</v>
      </c>
      <c r="O105">
        <v>4</v>
      </c>
      <c r="P105">
        <v>2.114327E-3</v>
      </c>
      <c r="Q105">
        <v>6.5001189999999998</v>
      </c>
      <c r="R105">
        <v>7.3630959999999995E-2</v>
      </c>
      <c r="S105">
        <v>1.0595030000000001E-3</v>
      </c>
      <c r="T105">
        <v>134744.20000000001</v>
      </c>
    </row>
    <row r="106" spans="1:20" x14ac:dyDescent="0.2">
      <c r="A106" t="s">
        <v>64</v>
      </c>
      <c r="O106">
        <v>1</v>
      </c>
      <c r="P106">
        <v>0.79782759999999997</v>
      </c>
      <c r="Q106">
        <v>0.22433610000000001</v>
      </c>
      <c r="R106">
        <v>1.012024</v>
      </c>
      <c r="S106">
        <v>1.039177</v>
      </c>
      <c r="T106">
        <v>0.3839148</v>
      </c>
    </row>
    <row r="107" spans="1:20" x14ac:dyDescent="0.2">
      <c r="A107" t="s">
        <v>65</v>
      </c>
      <c r="O107">
        <v>2</v>
      </c>
      <c r="P107">
        <v>2.1950020000000001</v>
      </c>
      <c r="Q107">
        <v>0.20093620000000001</v>
      </c>
      <c r="R107">
        <v>1.039625</v>
      </c>
      <c r="S107">
        <v>2.9983209999999998</v>
      </c>
      <c r="T107">
        <v>0.19894419999999999</v>
      </c>
    </row>
    <row r="108" spans="1:20" x14ac:dyDescent="0.2">
      <c r="A108" t="s">
        <v>66</v>
      </c>
      <c r="O108">
        <v>3</v>
      </c>
      <c r="P108">
        <v>3.306962</v>
      </c>
      <c r="Q108">
        <v>8.2799540000000005E-2</v>
      </c>
      <c r="R108">
        <v>0.72388680000000005</v>
      </c>
      <c r="S108">
        <v>3.1089190000000002</v>
      </c>
      <c r="T108">
        <v>0.1401145</v>
      </c>
    </row>
    <row r="109" spans="1:20" x14ac:dyDescent="0.2">
      <c r="A109" t="s">
        <v>67</v>
      </c>
      <c r="O109">
        <v>4</v>
      </c>
      <c r="P109">
        <v>2.5840299999999998</v>
      </c>
      <c r="Q109">
        <v>0.13203960000000001</v>
      </c>
      <c r="R109">
        <v>0.41920469999999999</v>
      </c>
      <c r="S109">
        <v>4.052206</v>
      </c>
      <c r="T109">
        <v>9.3611910000000007E-2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346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304</v>
      </c>
    </row>
    <row r="129" spans="1:4" x14ac:dyDescent="0.2">
      <c r="A129" t="s">
        <v>325</v>
      </c>
    </row>
    <row r="130" spans="1:4" x14ac:dyDescent="0.2">
      <c r="A130" t="s">
        <v>294</v>
      </c>
    </row>
    <row r="131" spans="1:4" x14ac:dyDescent="0.2">
      <c r="A131" t="s">
        <v>237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345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345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4.6269999999999998</v>
      </c>
    </row>
    <row r="151" spans="1:5" x14ac:dyDescent="0.2">
      <c r="A151" t="s">
        <v>98</v>
      </c>
      <c r="B151" s="3">
        <v>3.222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345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345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T194"/>
  <sheetViews>
    <sheetView topLeftCell="B53" workbookViewId="0">
      <selection activeCell="M77" sqref="M77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457</v>
      </c>
    </row>
    <row r="2" spans="1:17" x14ac:dyDescent="0.2">
      <c r="O2" t="s">
        <v>138</v>
      </c>
    </row>
    <row r="3" spans="1:17" x14ac:dyDescent="0.2">
      <c r="A3" t="s">
        <v>1</v>
      </c>
      <c r="B3" t="s">
        <v>458</v>
      </c>
      <c r="O3" t="s">
        <v>139</v>
      </c>
    </row>
    <row r="4" spans="1:17" x14ac:dyDescent="0.2">
      <c r="A4" t="s">
        <v>2</v>
      </c>
      <c r="O4" t="s">
        <v>334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0.65694444444444444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458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335.47699999999998</v>
      </c>
      <c r="C17" s="3">
        <v>193.1</v>
      </c>
      <c r="D17" s="3">
        <v>1918260</v>
      </c>
      <c r="E17" s="3">
        <v>194.9</v>
      </c>
      <c r="F17" s="3">
        <v>194201</v>
      </c>
      <c r="G17" s="3">
        <v>197.4</v>
      </c>
      <c r="H17" s="3">
        <v>26454.7</v>
      </c>
      <c r="I17" s="3">
        <v>199.6</v>
      </c>
      <c r="J17" s="3">
        <v>237.58600000000001</v>
      </c>
      <c r="O17" t="s">
        <v>150</v>
      </c>
    </row>
    <row r="18" spans="1:16" x14ac:dyDescent="0.2">
      <c r="A18" s="3">
        <v>201.7</v>
      </c>
      <c r="B18" s="3">
        <v>308.96499999999997</v>
      </c>
      <c r="C18" s="3">
        <v>203.8</v>
      </c>
      <c r="D18" s="3">
        <v>1924630</v>
      </c>
      <c r="E18" s="3">
        <v>205.6</v>
      </c>
      <c r="F18" s="3">
        <v>196384</v>
      </c>
      <c r="G18" s="3">
        <v>207.7</v>
      </c>
      <c r="H18" s="3">
        <v>26158.7</v>
      </c>
      <c r="I18" s="3">
        <v>209.9</v>
      </c>
      <c r="J18" s="3">
        <v>214.13300000000001</v>
      </c>
    </row>
    <row r="19" spans="1:16" x14ac:dyDescent="0.2">
      <c r="A19" s="3">
        <v>212</v>
      </c>
      <c r="B19" s="3">
        <v>307.94499999999999</v>
      </c>
      <c r="C19" s="3">
        <v>214.1</v>
      </c>
      <c r="D19" s="3">
        <v>1937380</v>
      </c>
      <c r="E19" s="3">
        <v>215.9</v>
      </c>
      <c r="F19" s="3">
        <v>195404</v>
      </c>
      <c r="G19" s="3">
        <v>218</v>
      </c>
      <c r="H19" s="3">
        <v>26728.400000000001</v>
      </c>
      <c r="I19" s="3">
        <v>220.2</v>
      </c>
      <c r="J19" s="3">
        <v>201.89699999999999</v>
      </c>
      <c r="O19" t="s">
        <v>151</v>
      </c>
      <c r="P19" t="s">
        <v>152</v>
      </c>
    </row>
    <row r="20" spans="1:16" x14ac:dyDescent="0.2">
      <c r="A20" s="3">
        <v>222.3</v>
      </c>
      <c r="B20" s="3">
        <v>340.57600000000002</v>
      </c>
      <c r="C20" s="3">
        <v>224.4</v>
      </c>
      <c r="D20" s="3">
        <v>1927180</v>
      </c>
      <c r="E20" s="3">
        <v>226.2</v>
      </c>
      <c r="F20" s="3">
        <v>196095</v>
      </c>
      <c r="G20" s="3">
        <v>228.3</v>
      </c>
      <c r="H20" s="3">
        <v>26102.799999999999</v>
      </c>
      <c r="I20" s="3">
        <v>230.4</v>
      </c>
      <c r="J20" s="3">
        <v>203.93600000000001</v>
      </c>
      <c r="O20" t="s">
        <v>153</v>
      </c>
    </row>
    <row r="21" spans="1:16" x14ac:dyDescent="0.2">
      <c r="A21" s="3">
        <v>232.6</v>
      </c>
      <c r="B21" s="3">
        <v>335.47699999999998</v>
      </c>
      <c r="C21" s="3">
        <v>234.7</v>
      </c>
      <c r="D21" s="3">
        <v>1932280</v>
      </c>
      <c r="E21" s="3">
        <v>236.5</v>
      </c>
      <c r="F21" s="3">
        <v>195078</v>
      </c>
      <c r="G21" s="3">
        <v>238.6</v>
      </c>
      <c r="H21" s="3">
        <v>26088.6</v>
      </c>
      <c r="I21" s="3">
        <v>240.7</v>
      </c>
      <c r="J21" s="3">
        <v>234.52699999999999</v>
      </c>
      <c r="O21" t="s">
        <v>154</v>
      </c>
    </row>
    <row r="22" spans="1:16" x14ac:dyDescent="0.2">
      <c r="A22" s="3">
        <v>253.9</v>
      </c>
      <c r="B22" s="3">
        <v>366.06799999999998</v>
      </c>
      <c r="C22" s="3">
        <v>256</v>
      </c>
      <c r="D22" s="3">
        <v>1915710</v>
      </c>
      <c r="E22" s="3">
        <v>257.8</v>
      </c>
      <c r="F22" s="3">
        <v>196383</v>
      </c>
      <c r="G22" s="3">
        <v>260.3</v>
      </c>
      <c r="H22" s="3">
        <v>25557.5</v>
      </c>
      <c r="I22" s="3">
        <v>262.5</v>
      </c>
      <c r="J22" s="3">
        <v>201.89699999999999</v>
      </c>
    </row>
    <row r="23" spans="1:16" x14ac:dyDescent="0.2">
      <c r="A23" s="3">
        <v>264.60000000000002</v>
      </c>
      <c r="B23" s="3">
        <v>335.47699999999998</v>
      </c>
      <c r="C23" s="3">
        <v>266.7</v>
      </c>
      <c r="D23" s="3">
        <v>1891490</v>
      </c>
      <c r="E23" s="3">
        <v>268.5</v>
      </c>
      <c r="F23" s="3">
        <v>196317</v>
      </c>
      <c r="G23" s="3">
        <v>270.60000000000002</v>
      </c>
      <c r="H23" s="3">
        <v>25316.400000000001</v>
      </c>
      <c r="I23" s="3">
        <v>272.8</v>
      </c>
      <c r="J23" s="3">
        <v>206.99600000000001</v>
      </c>
    </row>
    <row r="24" spans="1:16" x14ac:dyDescent="0.2">
      <c r="A24" s="3">
        <v>274.89999999999998</v>
      </c>
      <c r="B24" s="3">
        <v>369.12799999999999</v>
      </c>
      <c r="C24" s="3">
        <v>277</v>
      </c>
      <c r="D24" s="3">
        <v>1902970</v>
      </c>
      <c r="E24" s="3">
        <v>278.8</v>
      </c>
      <c r="F24" s="3">
        <v>196731</v>
      </c>
      <c r="G24" s="3">
        <v>280.89999999999998</v>
      </c>
      <c r="H24" s="3">
        <v>25228</v>
      </c>
      <c r="I24" s="3">
        <v>283.10000000000002</v>
      </c>
      <c r="J24" s="3">
        <v>219.232</v>
      </c>
      <c r="O24" t="s">
        <v>155</v>
      </c>
    </row>
    <row r="25" spans="1:16" x14ac:dyDescent="0.2">
      <c r="A25" s="3">
        <v>285.2</v>
      </c>
      <c r="B25" s="3">
        <v>354.85199999999998</v>
      </c>
      <c r="C25" s="3">
        <v>287.3</v>
      </c>
      <c r="D25" s="3">
        <v>1933560</v>
      </c>
      <c r="E25" s="3">
        <v>289.10000000000002</v>
      </c>
      <c r="F25" s="3">
        <v>196447</v>
      </c>
      <c r="G25" s="3">
        <v>291.2</v>
      </c>
      <c r="H25" s="3">
        <v>25141.7</v>
      </c>
      <c r="I25" s="3">
        <v>293.39999999999998</v>
      </c>
      <c r="J25" s="3">
        <v>223.31100000000001</v>
      </c>
      <c r="O25" t="s">
        <v>156</v>
      </c>
    </row>
    <row r="26" spans="1:16" x14ac:dyDescent="0.2">
      <c r="A26" s="3">
        <v>295.5</v>
      </c>
      <c r="B26" s="3">
        <v>323.24099999999999</v>
      </c>
      <c r="C26" s="3">
        <v>297.60000000000002</v>
      </c>
      <c r="D26" s="3">
        <v>1925910</v>
      </c>
      <c r="E26" s="3">
        <v>299.39999999999998</v>
      </c>
      <c r="F26" s="3">
        <v>197078</v>
      </c>
      <c r="G26" s="3">
        <v>301.5</v>
      </c>
      <c r="H26" s="3">
        <v>25075.200000000001</v>
      </c>
      <c r="I26" s="3">
        <v>303.7</v>
      </c>
      <c r="J26" s="3">
        <v>212.09399999999999</v>
      </c>
      <c r="O26" t="s">
        <v>157</v>
      </c>
    </row>
    <row r="27" spans="1:16" x14ac:dyDescent="0.2">
      <c r="A27" s="3">
        <v>316.8</v>
      </c>
      <c r="B27" s="3">
        <v>322.221</v>
      </c>
      <c r="C27" s="3">
        <v>318.8</v>
      </c>
      <c r="D27" s="3">
        <v>1900420</v>
      </c>
      <c r="E27" s="3">
        <v>320.60000000000002</v>
      </c>
      <c r="F27" s="3">
        <v>197021</v>
      </c>
      <c r="G27" s="3">
        <v>323.2</v>
      </c>
      <c r="H27" s="3">
        <v>24059.3</v>
      </c>
      <c r="I27" s="3">
        <v>325.3</v>
      </c>
      <c r="J27" s="3">
        <v>208.01499999999999</v>
      </c>
      <c r="O27" t="s">
        <v>248</v>
      </c>
    </row>
    <row r="28" spans="1:16" x14ac:dyDescent="0.2">
      <c r="A28" s="3">
        <v>327.5</v>
      </c>
      <c r="B28" s="3">
        <v>334.45800000000003</v>
      </c>
      <c r="C28" s="3">
        <v>329.5</v>
      </c>
      <c r="D28" s="3">
        <v>1916990</v>
      </c>
      <c r="E28" s="3">
        <v>331.3</v>
      </c>
      <c r="F28" s="3">
        <v>196969</v>
      </c>
      <c r="G28" s="3">
        <v>333.5</v>
      </c>
      <c r="H28" s="3">
        <v>23747.1</v>
      </c>
      <c r="I28" s="3">
        <v>335.6</v>
      </c>
      <c r="J28" s="3">
        <v>217.19200000000001</v>
      </c>
      <c r="O28" t="s">
        <v>158</v>
      </c>
    </row>
    <row r="29" spans="1:16" x14ac:dyDescent="0.2">
      <c r="A29" s="3">
        <v>337.8</v>
      </c>
      <c r="B29" s="3">
        <v>323.24099999999999</v>
      </c>
      <c r="C29" s="3">
        <v>339.8</v>
      </c>
      <c r="D29" s="3">
        <v>1923360</v>
      </c>
      <c r="E29" s="3">
        <v>341.6</v>
      </c>
      <c r="F29" s="3">
        <v>195567</v>
      </c>
      <c r="G29" s="3">
        <v>343.8</v>
      </c>
      <c r="H29" s="3">
        <v>23540.5</v>
      </c>
      <c r="I29" s="3">
        <v>345.9</v>
      </c>
      <c r="J29" s="3">
        <v>236.56700000000001</v>
      </c>
    </row>
    <row r="30" spans="1:16" x14ac:dyDescent="0.2">
      <c r="A30" s="3">
        <v>348.1</v>
      </c>
      <c r="B30" s="3">
        <v>355.87099999999998</v>
      </c>
      <c r="C30" s="3">
        <v>350.1</v>
      </c>
      <c r="D30" s="3">
        <v>1905520</v>
      </c>
      <c r="E30" s="3">
        <v>351.9</v>
      </c>
      <c r="F30" s="3">
        <v>195811</v>
      </c>
      <c r="G30" s="3">
        <v>354.1</v>
      </c>
      <c r="H30" s="3">
        <v>23394.799999999999</v>
      </c>
      <c r="I30" s="3">
        <v>356.2</v>
      </c>
      <c r="J30" s="3">
        <v>208.01499999999999</v>
      </c>
      <c r="O30" t="s">
        <v>159</v>
      </c>
    </row>
    <row r="31" spans="1:16" x14ac:dyDescent="0.2">
      <c r="A31" s="3">
        <v>358.4</v>
      </c>
      <c r="B31" s="3">
        <v>326.3</v>
      </c>
      <c r="C31" s="3">
        <v>360.4</v>
      </c>
      <c r="D31" s="3">
        <v>1925910</v>
      </c>
      <c r="E31" s="3">
        <v>362.2</v>
      </c>
      <c r="F31" s="3">
        <v>196328</v>
      </c>
      <c r="G31" s="3">
        <v>364.4</v>
      </c>
      <c r="H31" s="3">
        <v>23101.9</v>
      </c>
      <c r="I31" s="3">
        <v>366.5</v>
      </c>
      <c r="J31" s="3">
        <v>227.38900000000001</v>
      </c>
      <c r="O31" t="s">
        <v>160</v>
      </c>
    </row>
    <row r="32" spans="1:16" x14ac:dyDescent="0.2">
      <c r="A32" s="3">
        <v>379.6</v>
      </c>
      <c r="B32" s="3">
        <v>335.47699999999998</v>
      </c>
      <c r="C32" s="3">
        <v>381.6</v>
      </c>
      <c r="D32" s="3">
        <v>1886400</v>
      </c>
      <c r="E32" s="3">
        <v>383.4</v>
      </c>
      <c r="F32" s="3">
        <v>199144</v>
      </c>
      <c r="G32" s="3">
        <v>386</v>
      </c>
      <c r="H32" s="3">
        <v>23119.200000000001</v>
      </c>
      <c r="I32" s="3">
        <v>388.1</v>
      </c>
      <c r="J32" s="3">
        <v>218.21199999999999</v>
      </c>
      <c r="O32" t="s">
        <v>159</v>
      </c>
    </row>
    <row r="33" spans="1:20" x14ac:dyDescent="0.2">
      <c r="A33" s="3">
        <v>390.3</v>
      </c>
      <c r="B33" s="3">
        <v>315.08300000000003</v>
      </c>
      <c r="C33" s="3">
        <v>392.3</v>
      </c>
      <c r="D33" s="3">
        <v>1899140</v>
      </c>
      <c r="E33" s="3">
        <v>394.1</v>
      </c>
      <c r="F33" s="3">
        <v>194748</v>
      </c>
      <c r="G33" s="3">
        <v>396.3</v>
      </c>
      <c r="H33" s="3">
        <v>22559.8</v>
      </c>
      <c r="I33" s="3">
        <v>398.4</v>
      </c>
      <c r="J33" s="3">
        <v>185.58199999999999</v>
      </c>
    </row>
    <row r="34" spans="1:20" x14ac:dyDescent="0.2">
      <c r="A34" s="3">
        <v>400.6</v>
      </c>
      <c r="B34" s="3">
        <v>339.55599999999998</v>
      </c>
      <c r="C34" s="3">
        <v>402.6</v>
      </c>
      <c r="D34" s="3">
        <v>1900420</v>
      </c>
      <c r="E34" s="3">
        <v>404.4</v>
      </c>
      <c r="F34" s="3">
        <v>195451</v>
      </c>
      <c r="G34" s="3">
        <v>406.6</v>
      </c>
      <c r="H34" s="3">
        <v>22433.4</v>
      </c>
      <c r="I34" s="3">
        <v>408.7</v>
      </c>
      <c r="J34" s="3">
        <v>211.07400000000001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410.9</v>
      </c>
      <c r="B35" s="3">
        <v>336.49700000000001</v>
      </c>
      <c r="C35" s="3">
        <v>412.9</v>
      </c>
      <c r="D35" s="3">
        <v>1888950</v>
      </c>
      <c r="E35" s="3">
        <v>414.7</v>
      </c>
      <c r="F35" s="3">
        <v>195764</v>
      </c>
      <c r="G35" s="3">
        <v>416.9</v>
      </c>
      <c r="H35" s="3">
        <v>22351.200000000001</v>
      </c>
      <c r="I35" s="3">
        <v>419</v>
      </c>
      <c r="J35" s="3">
        <v>220.25200000000001</v>
      </c>
      <c r="O35" t="s">
        <v>167</v>
      </c>
      <c r="P35">
        <v>1.666638E-3</v>
      </c>
      <c r="Q35">
        <v>9.8651630000000008</v>
      </c>
      <c r="R35">
        <v>0.1346116</v>
      </c>
      <c r="S35">
        <v>1.117846E-3</v>
      </c>
      <c r="T35">
        <v>195432.3</v>
      </c>
    </row>
    <row r="36" spans="1:20" x14ac:dyDescent="0.2">
      <c r="A36" s="3">
        <v>421.2</v>
      </c>
      <c r="B36" s="3">
        <v>335.47699999999998</v>
      </c>
      <c r="C36" s="3">
        <v>423.2</v>
      </c>
      <c r="D36" s="3">
        <v>1899140</v>
      </c>
      <c r="E36" s="3">
        <v>425</v>
      </c>
      <c r="F36" s="3">
        <v>196151</v>
      </c>
      <c r="G36" s="3">
        <v>427.2</v>
      </c>
      <c r="H36" s="3">
        <v>22321.3</v>
      </c>
      <c r="I36" s="3">
        <v>429.3</v>
      </c>
      <c r="J36" s="3">
        <v>216.173</v>
      </c>
      <c r="O36" t="s">
        <v>168</v>
      </c>
      <c r="P36">
        <v>8.423448E-5</v>
      </c>
      <c r="Q36">
        <v>4.952724E-2</v>
      </c>
      <c r="R36">
        <v>1.755345E-3</v>
      </c>
      <c r="S36">
        <v>8.9776420000000005E-5</v>
      </c>
      <c r="T36">
        <v>864.28240000000005</v>
      </c>
    </row>
    <row r="37" spans="1:20" x14ac:dyDescent="0.2">
      <c r="O37" t="s">
        <v>169</v>
      </c>
      <c r="P37">
        <v>2.2602869999999999</v>
      </c>
      <c r="Q37">
        <v>0.22451989999999999</v>
      </c>
      <c r="R37">
        <v>0.58316979999999996</v>
      </c>
      <c r="S37">
        <v>3.5916610000000002</v>
      </c>
      <c r="T37">
        <v>0.19777639999999999</v>
      </c>
    </row>
    <row r="38" spans="1:20" x14ac:dyDescent="0.2">
      <c r="A38" t="s">
        <v>17</v>
      </c>
      <c r="O38" t="s">
        <v>170</v>
      </c>
      <c r="P38">
        <v>2.4871780000000001</v>
      </c>
      <c r="Q38">
        <v>0.1068614</v>
      </c>
      <c r="R38">
        <v>0.21991820000000001</v>
      </c>
      <c r="S38">
        <v>3.0362990000000001</v>
      </c>
      <c r="T38">
        <v>0.1018632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1.666502E-3</v>
      </c>
      <c r="Q40">
        <v>9.865043</v>
      </c>
      <c r="R40">
        <v>0.13460739999999999</v>
      </c>
      <c r="S40">
        <v>1.117605E-3</v>
      </c>
      <c r="T40">
        <v>977161.4</v>
      </c>
    </row>
    <row r="42" spans="1:20" x14ac:dyDescent="0.2">
      <c r="A42" t="s">
        <v>19</v>
      </c>
      <c r="B42" t="s">
        <v>458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1.779147E-3</v>
      </c>
      <c r="Q43">
        <v>9.735557</v>
      </c>
      <c r="R43">
        <v>0.12851019999999999</v>
      </c>
      <c r="S43">
        <v>1.0819580000000001E-3</v>
      </c>
      <c r="T43">
        <v>196591.1</v>
      </c>
    </row>
    <row r="44" spans="1:20" x14ac:dyDescent="0.2">
      <c r="A44" t="s">
        <v>21</v>
      </c>
      <c r="D44" t="s">
        <v>13</v>
      </c>
      <c r="O44" t="s">
        <v>168</v>
      </c>
      <c r="P44">
        <v>1.020378E-4</v>
      </c>
      <c r="Q44">
        <v>8.2540340000000004E-2</v>
      </c>
      <c r="R44">
        <v>1.1000680000000001E-3</v>
      </c>
      <c r="S44">
        <v>4.4013259999999998E-5</v>
      </c>
      <c r="T44">
        <v>314.6454</v>
      </c>
    </row>
    <row r="45" spans="1:20" x14ac:dyDescent="0.2">
      <c r="A45" t="s">
        <v>22</v>
      </c>
      <c r="C45">
        <v>-7</v>
      </c>
      <c r="O45" t="s">
        <v>169</v>
      </c>
      <c r="P45">
        <v>2.5648629999999999</v>
      </c>
      <c r="Q45">
        <v>0.3791582</v>
      </c>
      <c r="R45">
        <v>0.382822</v>
      </c>
      <c r="S45">
        <v>1.819232</v>
      </c>
      <c r="T45">
        <v>7.1576840000000003E-2</v>
      </c>
    </row>
    <row r="46" spans="1:20" x14ac:dyDescent="0.2">
      <c r="A46" t="s">
        <v>20</v>
      </c>
      <c r="D46">
        <v>6</v>
      </c>
      <c r="O46" t="s">
        <v>170</v>
      </c>
      <c r="P46">
        <v>2.4002240000000001</v>
      </c>
      <c r="Q46">
        <v>0.106613</v>
      </c>
      <c r="R46">
        <v>0.2233192</v>
      </c>
      <c r="S46">
        <v>3.07673</v>
      </c>
      <c r="T46">
        <v>0.101565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-7</v>
      </c>
      <c r="O48" t="s">
        <v>172</v>
      </c>
      <c r="P48">
        <v>1.7790900000000001E-3</v>
      </c>
      <c r="Q48">
        <v>9.7355750000000008</v>
      </c>
      <c r="R48">
        <v>0.12850919999999999</v>
      </c>
      <c r="S48">
        <v>1.0819709999999999E-3</v>
      </c>
      <c r="T48">
        <v>982955.5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-7</v>
      </c>
      <c r="O51" t="s">
        <v>167</v>
      </c>
      <c r="P51">
        <v>1.693153E-3</v>
      </c>
      <c r="Q51">
        <v>9.7508020000000002</v>
      </c>
      <c r="R51">
        <v>0.1200391</v>
      </c>
      <c r="S51">
        <v>1.117732E-3</v>
      </c>
      <c r="T51">
        <v>196339.20000000001</v>
      </c>
    </row>
    <row r="52" spans="1:20" x14ac:dyDescent="0.2">
      <c r="A52" t="s">
        <v>20</v>
      </c>
      <c r="D52">
        <v>16</v>
      </c>
      <c r="O52" t="s">
        <v>168</v>
      </c>
      <c r="P52">
        <v>7.3123159999999995E-5</v>
      </c>
      <c r="Q52">
        <v>7.4616760000000004E-2</v>
      </c>
      <c r="R52">
        <v>1.629674E-3</v>
      </c>
      <c r="S52">
        <v>6.5610899999999999E-5</v>
      </c>
      <c r="T52">
        <v>659.02139999999997</v>
      </c>
    </row>
    <row r="53" spans="1:20" x14ac:dyDescent="0.2">
      <c r="A53" t="s">
        <v>21</v>
      </c>
      <c r="D53" t="s">
        <v>13</v>
      </c>
      <c r="O53" t="s">
        <v>169</v>
      </c>
      <c r="P53">
        <v>1.9314070000000001</v>
      </c>
      <c r="Q53">
        <v>0.34222439999999998</v>
      </c>
      <c r="R53">
        <v>0.60714590000000002</v>
      </c>
      <c r="S53">
        <v>2.625146</v>
      </c>
      <c r="T53">
        <v>0.1501092</v>
      </c>
    </row>
    <row r="54" spans="1:20" x14ac:dyDescent="0.2">
      <c r="A54" t="s">
        <v>22</v>
      </c>
      <c r="C54">
        <v>-7</v>
      </c>
      <c r="O54" t="s">
        <v>170</v>
      </c>
      <c r="P54">
        <v>2.4619049999999998</v>
      </c>
      <c r="Q54">
        <v>0.1066732</v>
      </c>
      <c r="R54">
        <v>0.22962879999999999</v>
      </c>
      <c r="S54">
        <v>3.029236</v>
      </c>
      <c r="T54">
        <v>0.1016296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1.6930809999999999E-3</v>
      </c>
      <c r="Q56">
        <v>9.7506609999999991</v>
      </c>
      <c r="R56">
        <v>0.12004099999999999</v>
      </c>
      <c r="S56">
        <v>1.117636E-3</v>
      </c>
      <c r="T56">
        <v>981696.1</v>
      </c>
    </row>
    <row r="58" spans="1:20" x14ac:dyDescent="0.2">
      <c r="A58" t="s">
        <v>19</v>
      </c>
      <c r="B58" t="s">
        <v>458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1.6937969999999999E-3</v>
      </c>
      <c r="Q59">
        <v>9.6557370000000002</v>
      </c>
      <c r="R59">
        <v>0.11493639999999999</v>
      </c>
      <c r="S59">
        <v>1.071156E-3</v>
      </c>
      <c r="T59">
        <v>196251.6</v>
      </c>
    </row>
    <row r="60" spans="1:20" x14ac:dyDescent="0.2">
      <c r="A60" t="s">
        <v>26</v>
      </c>
      <c r="O60" t="s">
        <v>168</v>
      </c>
      <c r="P60">
        <v>4.6473390000000001E-5</v>
      </c>
      <c r="Q60">
        <v>0.10964930000000001</v>
      </c>
      <c r="R60">
        <v>1.0076830000000001E-3</v>
      </c>
      <c r="S60">
        <v>6.8049149999999995E-5</v>
      </c>
      <c r="T60">
        <v>1696.8969999999999</v>
      </c>
    </row>
    <row r="61" spans="1:20" x14ac:dyDescent="0.2">
      <c r="A61" t="s">
        <v>27</v>
      </c>
      <c r="O61" t="s">
        <v>169</v>
      </c>
      <c r="P61">
        <v>1.2270369999999999</v>
      </c>
      <c r="Q61">
        <v>0.50785009999999997</v>
      </c>
      <c r="R61">
        <v>0.39208579999999998</v>
      </c>
      <c r="S61">
        <v>2.8410899999999999</v>
      </c>
      <c r="T61">
        <v>0.3866849</v>
      </c>
    </row>
    <row r="62" spans="1:20" x14ac:dyDescent="0.2">
      <c r="A62" t="s">
        <v>28</v>
      </c>
      <c r="D62">
        <v>1004</v>
      </c>
      <c r="O62" t="s">
        <v>170</v>
      </c>
      <c r="P62">
        <v>2.4619059999999999</v>
      </c>
      <c r="Q62">
        <v>0.1067457</v>
      </c>
      <c r="R62">
        <v>0.23374300000000001</v>
      </c>
      <c r="S62">
        <v>3.0945670000000001</v>
      </c>
      <c r="T62">
        <v>0.1016521</v>
      </c>
    </row>
    <row r="63" spans="1:20" x14ac:dyDescent="0.2">
      <c r="A63" t="s">
        <v>29</v>
      </c>
      <c r="D63">
        <v>393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1.6938369999999999E-3</v>
      </c>
      <c r="Q64">
        <v>9.6549960000000006</v>
      </c>
      <c r="R64">
        <v>0.1149391</v>
      </c>
      <c r="S64">
        <v>1.0713719999999999E-3</v>
      </c>
      <c r="T64">
        <v>981258</v>
      </c>
    </row>
    <row r="65" spans="1:20" x14ac:dyDescent="0.2">
      <c r="A65" t="s">
        <v>31</v>
      </c>
    </row>
    <row r="66" spans="1:20" x14ac:dyDescent="0.2">
      <c r="A66" t="s">
        <v>28</v>
      </c>
      <c r="D66">
        <v>403</v>
      </c>
    </row>
    <row r="67" spans="1:20" x14ac:dyDescent="0.2">
      <c r="A67" t="s">
        <v>29</v>
      </c>
      <c r="D67">
        <v>393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1.708184E-3</v>
      </c>
      <c r="Q72">
        <v>9.7518150000000006</v>
      </c>
      <c r="R72">
        <v>0.1245243</v>
      </c>
      <c r="S72">
        <v>1.0971729999999999E-3</v>
      </c>
      <c r="T72">
        <v>196153.5</v>
      </c>
    </row>
    <row r="73" spans="1:20" x14ac:dyDescent="0.2">
      <c r="O73" t="s">
        <v>168</v>
      </c>
      <c r="P73">
        <v>8.4613470000000004E-5</v>
      </c>
      <c r="Q73">
        <v>0.10739659999999999</v>
      </c>
      <c r="R73">
        <v>7.8816049999999999E-3</v>
      </c>
      <c r="S73">
        <v>6.6697220000000004E-5</v>
      </c>
      <c r="T73">
        <v>1036.6410000000001</v>
      </c>
    </row>
    <row r="74" spans="1:20" x14ac:dyDescent="0.2">
      <c r="A74" t="s">
        <v>34</v>
      </c>
      <c r="C74" t="s">
        <v>8</v>
      </c>
      <c r="O74" t="s">
        <v>169</v>
      </c>
      <c r="P74">
        <v>1.107618</v>
      </c>
      <c r="Q74">
        <v>0.2462577</v>
      </c>
      <c r="R74">
        <v>1.4152899999999999</v>
      </c>
      <c r="S74">
        <v>1.359308</v>
      </c>
      <c r="T74">
        <v>0.11817279999999999</v>
      </c>
    </row>
    <row r="75" spans="1:20" x14ac:dyDescent="0.2">
      <c r="A75" t="s">
        <v>35</v>
      </c>
      <c r="C75" s="1">
        <v>44838</v>
      </c>
      <c r="O75" t="s">
        <v>170</v>
      </c>
      <c r="P75">
        <v>1.2260819999999999</v>
      </c>
      <c r="Q75">
        <v>5.3361470000000001E-2</v>
      </c>
      <c r="R75">
        <v>0.11319700000000001</v>
      </c>
      <c r="S75">
        <v>1.5294209999999999</v>
      </c>
      <c r="T75">
        <v>5.0838639999999997E-2</v>
      </c>
    </row>
    <row r="76" spans="1:20" x14ac:dyDescent="0.2">
      <c r="A76" t="s">
        <v>36</v>
      </c>
      <c r="C76" s="2">
        <v>0.65694444444444444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1.7082E-3</v>
      </c>
      <c r="Q77">
        <v>9.7514430000000001</v>
      </c>
      <c r="R77">
        <v>0.12451479999999999</v>
      </c>
      <c r="S77">
        <v>1.09712E-3</v>
      </c>
      <c r="T77">
        <v>3923071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458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431</v>
      </c>
    </row>
    <row r="83" spans="1:20" x14ac:dyDescent="0.2">
      <c r="A83" t="s">
        <v>40</v>
      </c>
      <c r="B83">
        <v>441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1.708184E-3</v>
      </c>
      <c r="Q84">
        <v>9.7518150000000006</v>
      </c>
      <c r="R84">
        <v>0.1245243</v>
      </c>
      <c r="S84">
        <v>1.0971729999999999E-3</v>
      </c>
      <c r="T84">
        <v>196153.5</v>
      </c>
    </row>
    <row r="85" spans="1:20" x14ac:dyDescent="0.2">
      <c r="A85" t="s">
        <v>43</v>
      </c>
      <c r="O85" t="s">
        <v>168</v>
      </c>
      <c r="P85">
        <v>4.8971850000000001E-5</v>
      </c>
      <c r="Q85">
        <v>8.6301959999999997E-2</v>
      </c>
      <c r="R85">
        <v>8.7499469999999992E-3</v>
      </c>
      <c r="S85">
        <v>2.4210300000000001E-5</v>
      </c>
      <c r="T85">
        <v>501.92059999999998</v>
      </c>
    </row>
    <row r="86" spans="1:20" x14ac:dyDescent="0.2">
      <c r="A86" t="s">
        <v>44</v>
      </c>
      <c r="C86">
        <v>1</v>
      </c>
      <c r="O86" t="s">
        <v>169</v>
      </c>
      <c r="P86">
        <v>1.4334480000000001</v>
      </c>
      <c r="Q86">
        <v>0.44249179999999999</v>
      </c>
      <c r="R86">
        <v>3.5133480000000001</v>
      </c>
      <c r="S86">
        <v>1.1033040000000001</v>
      </c>
      <c r="T86">
        <v>0.12794069999999999</v>
      </c>
    </row>
    <row r="87" spans="1:20" x14ac:dyDescent="0.2">
      <c r="A87" t="s">
        <v>45</v>
      </c>
      <c r="B87" t="s">
        <v>46</v>
      </c>
      <c r="O87" t="s">
        <v>170</v>
      </c>
      <c r="P87">
        <v>1.2260819999999999</v>
      </c>
      <c r="Q87">
        <v>5.3361470000000001E-2</v>
      </c>
      <c r="R87">
        <v>0.11319700000000001</v>
      </c>
      <c r="S87">
        <v>1.5294209999999999</v>
      </c>
      <c r="T87">
        <v>5.0838639999999997E-2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1.7082E-3</v>
      </c>
      <c r="Q89">
        <v>9.7514430000000001</v>
      </c>
      <c r="R89">
        <v>0.12451479999999999</v>
      </c>
      <c r="S89">
        <v>1.09712E-3</v>
      </c>
      <c r="T89">
        <v>3923071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459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1.666638E-3</v>
      </c>
      <c r="Q102">
        <v>9.8651630000000008</v>
      </c>
      <c r="R102">
        <v>0.1346116</v>
      </c>
      <c r="S102">
        <v>1.117846E-3</v>
      </c>
      <c r="T102">
        <v>195432.3</v>
      </c>
    </row>
    <row r="103" spans="1:20" x14ac:dyDescent="0.2">
      <c r="A103" t="s">
        <v>62</v>
      </c>
      <c r="C103" t="s">
        <v>42</v>
      </c>
      <c r="O103">
        <v>2</v>
      </c>
      <c r="P103">
        <v>1.779147E-3</v>
      </c>
      <c r="Q103">
        <v>9.735557</v>
      </c>
      <c r="R103">
        <v>0.12851019999999999</v>
      </c>
      <c r="S103">
        <v>1.0819580000000001E-3</v>
      </c>
      <c r="T103">
        <v>196591.1</v>
      </c>
    </row>
    <row r="104" spans="1:20" x14ac:dyDescent="0.2">
      <c r="A104" t="s">
        <v>58</v>
      </c>
      <c r="O104">
        <v>3</v>
      </c>
      <c r="P104">
        <v>1.693153E-3</v>
      </c>
      <c r="Q104">
        <v>9.7508020000000002</v>
      </c>
      <c r="R104">
        <v>0.1200391</v>
      </c>
      <c r="S104">
        <v>1.117732E-3</v>
      </c>
      <c r="T104">
        <v>196339.20000000001</v>
      </c>
    </row>
    <row r="105" spans="1:20" x14ac:dyDescent="0.2">
      <c r="A105" t="s">
        <v>63</v>
      </c>
      <c r="O105">
        <v>4</v>
      </c>
      <c r="P105">
        <v>1.6937969999999999E-3</v>
      </c>
      <c r="Q105">
        <v>9.6557370000000002</v>
      </c>
      <c r="R105">
        <v>0.11493639999999999</v>
      </c>
      <c r="S105">
        <v>1.071156E-3</v>
      </c>
      <c r="T105">
        <v>196251.6</v>
      </c>
    </row>
    <row r="106" spans="1:20" x14ac:dyDescent="0.2">
      <c r="A106" t="s">
        <v>64</v>
      </c>
      <c r="O106">
        <v>1</v>
      </c>
      <c r="P106">
        <v>2.2602869999999999</v>
      </c>
      <c r="Q106">
        <v>0.22451989999999999</v>
      </c>
      <c r="R106">
        <v>0.58316979999999996</v>
      </c>
      <c r="S106">
        <v>3.5916610000000002</v>
      </c>
      <c r="T106">
        <v>0.19777639999999999</v>
      </c>
    </row>
    <row r="107" spans="1:20" x14ac:dyDescent="0.2">
      <c r="A107" t="s">
        <v>65</v>
      </c>
      <c r="O107">
        <v>2</v>
      </c>
      <c r="P107">
        <v>2.5648629999999999</v>
      </c>
      <c r="Q107">
        <v>0.3791582</v>
      </c>
      <c r="R107">
        <v>0.382822</v>
      </c>
      <c r="S107">
        <v>1.819232</v>
      </c>
      <c r="T107">
        <v>7.1576840000000003E-2</v>
      </c>
    </row>
    <row r="108" spans="1:20" x14ac:dyDescent="0.2">
      <c r="A108" t="s">
        <v>66</v>
      </c>
      <c r="O108">
        <v>3</v>
      </c>
      <c r="P108">
        <v>1.9314070000000001</v>
      </c>
      <c r="Q108">
        <v>0.34222439999999998</v>
      </c>
      <c r="R108">
        <v>0.60714590000000002</v>
      </c>
      <c r="S108">
        <v>2.625146</v>
      </c>
      <c r="T108">
        <v>0.1501092</v>
      </c>
    </row>
    <row r="109" spans="1:20" x14ac:dyDescent="0.2">
      <c r="A109" t="s">
        <v>67</v>
      </c>
      <c r="O109">
        <v>4</v>
      </c>
      <c r="P109">
        <v>1.2270369999999999</v>
      </c>
      <c r="Q109">
        <v>0.50785009999999997</v>
      </c>
      <c r="R109">
        <v>0.39208579999999998</v>
      </c>
      <c r="S109">
        <v>2.8410899999999999</v>
      </c>
      <c r="T109">
        <v>0.3866849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460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276</v>
      </c>
    </row>
    <row r="130" spans="1:4" x14ac:dyDescent="0.2">
      <c r="A130" t="s">
        <v>332</v>
      </c>
    </row>
    <row r="131" spans="1:4" x14ac:dyDescent="0.2">
      <c r="A131" t="s">
        <v>333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458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458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4.5890000000000004</v>
      </c>
    </row>
    <row r="151" spans="1:5" x14ac:dyDescent="0.2">
      <c r="A151" t="s">
        <v>98</v>
      </c>
      <c r="B151" s="3">
        <v>2.9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458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458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1.0999999999999999E-9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194"/>
  <sheetViews>
    <sheetView topLeftCell="A30" workbookViewId="0">
      <selection activeCell="T102" sqref="T102"/>
    </sheetView>
  </sheetViews>
  <sheetFormatPr baseColWidth="10" defaultColWidth="8.83203125" defaultRowHeight="15" x14ac:dyDescent="0.2"/>
  <sheetData>
    <row r="1" spans="1:17" x14ac:dyDescent="0.2">
      <c r="A1" t="s">
        <v>0</v>
      </c>
      <c r="O1" t="s">
        <v>358</v>
      </c>
    </row>
    <row r="2" spans="1:17" x14ac:dyDescent="0.2">
      <c r="O2" t="s">
        <v>138</v>
      </c>
    </row>
    <row r="3" spans="1:17" x14ac:dyDescent="0.2">
      <c r="A3" t="s">
        <v>1</v>
      </c>
      <c r="B3" t="s">
        <v>356</v>
      </c>
      <c r="O3" t="s">
        <v>139</v>
      </c>
    </row>
    <row r="4" spans="1:17" x14ac:dyDescent="0.2">
      <c r="A4" t="s">
        <v>2</v>
      </c>
      <c r="O4" t="s">
        <v>323</v>
      </c>
    </row>
    <row r="5" spans="1:17" x14ac:dyDescent="0.2">
      <c r="A5" t="s">
        <v>3</v>
      </c>
    </row>
    <row r="6" spans="1:17" x14ac:dyDescent="0.2">
      <c r="A6" t="s">
        <v>4</v>
      </c>
      <c r="O6" t="s">
        <v>140</v>
      </c>
    </row>
    <row r="7" spans="1:17" x14ac:dyDescent="0.2">
      <c r="A7" t="s">
        <v>5</v>
      </c>
      <c r="C7" s="1">
        <v>44838</v>
      </c>
      <c r="O7" t="s">
        <v>245</v>
      </c>
    </row>
    <row r="8" spans="1:17" x14ac:dyDescent="0.2">
      <c r="A8" t="s">
        <v>6</v>
      </c>
      <c r="C8" s="2">
        <v>0.62013888888888891</v>
      </c>
      <c r="O8" t="s">
        <v>246</v>
      </c>
    </row>
    <row r="9" spans="1:17" x14ac:dyDescent="0.2">
      <c r="A9" t="s">
        <v>7</v>
      </c>
      <c r="B9" t="s">
        <v>8</v>
      </c>
      <c r="O9" t="s">
        <v>143</v>
      </c>
    </row>
    <row r="10" spans="1:17" x14ac:dyDescent="0.2">
      <c r="A10" t="s">
        <v>9</v>
      </c>
      <c r="B10">
        <v>20</v>
      </c>
    </row>
    <row r="11" spans="1:17" x14ac:dyDescent="0.2">
      <c r="O11" t="s">
        <v>144</v>
      </c>
    </row>
    <row r="12" spans="1:17" x14ac:dyDescent="0.2">
      <c r="A12" t="s">
        <v>10</v>
      </c>
    </row>
    <row r="13" spans="1:17" x14ac:dyDescent="0.2">
      <c r="O13" t="s">
        <v>145</v>
      </c>
      <c r="P13" t="s">
        <v>146</v>
      </c>
      <c r="Q13" t="s">
        <v>247</v>
      </c>
    </row>
    <row r="14" spans="1:17" x14ac:dyDescent="0.2">
      <c r="A14" t="s">
        <v>356</v>
      </c>
      <c r="O14" t="s">
        <v>147</v>
      </c>
    </row>
    <row r="15" spans="1:17" x14ac:dyDescent="0.2">
      <c r="A15" t="s">
        <v>11</v>
      </c>
      <c r="C15" t="s">
        <v>12</v>
      </c>
      <c r="E15" t="s">
        <v>13</v>
      </c>
      <c r="G15" t="s">
        <v>14</v>
      </c>
      <c r="I15" t="s">
        <v>223</v>
      </c>
      <c r="O15" t="s">
        <v>148</v>
      </c>
    </row>
    <row r="16" spans="1:17" x14ac:dyDescent="0.2">
      <c r="A16" t="s">
        <v>15</v>
      </c>
      <c r="B16" t="s">
        <v>16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O16" t="s">
        <v>149</v>
      </c>
    </row>
    <row r="17" spans="1:16" x14ac:dyDescent="0.2">
      <c r="A17" s="3">
        <v>191</v>
      </c>
      <c r="B17" s="3">
        <v>504.74900000000002</v>
      </c>
      <c r="C17" s="3">
        <v>193.3</v>
      </c>
      <c r="D17" s="3">
        <v>1296470</v>
      </c>
      <c r="E17" s="3">
        <v>194.9</v>
      </c>
      <c r="F17" s="3">
        <v>162553</v>
      </c>
      <c r="G17" s="3">
        <v>197.5</v>
      </c>
      <c r="H17" s="3">
        <v>18904.2</v>
      </c>
      <c r="I17" s="3">
        <v>199.6</v>
      </c>
      <c r="J17" s="3">
        <v>177.42500000000001</v>
      </c>
      <c r="O17" t="s">
        <v>150</v>
      </c>
    </row>
    <row r="18" spans="1:16" x14ac:dyDescent="0.2">
      <c r="A18" s="3">
        <v>201.8</v>
      </c>
      <c r="B18" s="3">
        <v>493.53199999999998</v>
      </c>
      <c r="C18" s="3">
        <v>203.7</v>
      </c>
      <c r="D18" s="3">
        <v>1297240</v>
      </c>
      <c r="E18" s="3">
        <v>205.3</v>
      </c>
      <c r="F18" s="3">
        <v>163175</v>
      </c>
      <c r="G18" s="3">
        <v>207.5</v>
      </c>
      <c r="H18" s="3">
        <v>18792.099999999999</v>
      </c>
      <c r="I18" s="3">
        <v>209.6</v>
      </c>
      <c r="J18" s="3">
        <v>216.173</v>
      </c>
    </row>
    <row r="19" spans="1:16" x14ac:dyDescent="0.2">
      <c r="A19" s="3">
        <v>211.7</v>
      </c>
      <c r="B19" s="3">
        <v>536.36</v>
      </c>
      <c r="C19" s="3">
        <v>213.6</v>
      </c>
      <c r="D19" s="3">
        <v>1297960</v>
      </c>
      <c r="E19" s="3">
        <v>215.2</v>
      </c>
      <c r="F19" s="3">
        <v>163210</v>
      </c>
      <c r="G19" s="3">
        <v>217.4</v>
      </c>
      <c r="H19" s="3">
        <v>18704.8</v>
      </c>
      <c r="I19" s="3">
        <v>219.5</v>
      </c>
      <c r="J19" s="3">
        <v>190.68</v>
      </c>
      <c r="O19" t="s">
        <v>151</v>
      </c>
      <c r="P19" t="s">
        <v>152</v>
      </c>
    </row>
    <row r="20" spans="1:16" x14ac:dyDescent="0.2">
      <c r="A20" s="3">
        <v>221.7</v>
      </c>
      <c r="B20" s="3">
        <v>516.98599999999999</v>
      </c>
      <c r="C20" s="3">
        <v>223.6</v>
      </c>
      <c r="D20" s="3">
        <v>1294490</v>
      </c>
      <c r="E20" s="3">
        <v>225.2</v>
      </c>
      <c r="F20" s="3">
        <v>164027</v>
      </c>
      <c r="G20" s="3">
        <v>227.3</v>
      </c>
      <c r="H20" s="3">
        <v>18481.5</v>
      </c>
      <c r="I20" s="3">
        <v>229.5</v>
      </c>
      <c r="J20" s="3">
        <v>190.68</v>
      </c>
      <c r="O20" t="s">
        <v>153</v>
      </c>
    </row>
    <row r="21" spans="1:16" x14ac:dyDescent="0.2">
      <c r="A21" s="3">
        <v>231.6</v>
      </c>
      <c r="B21" s="3">
        <v>504.74900000000002</v>
      </c>
      <c r="C21" s="3">
        <v>233.5</v>
      </c>
      <c r="D21" s="3">
        <v>1291320</v>
      </c>
      <c r="E21" s="3">
        <v>235.1</v>
      </c>
      <c r="F21" s="3">
        <v>164121</v>
      </c>
      <c r="G21" s="3">
        <v>237.3</v>
      </c>
      <c r="H21" s="3">
        <v>18298.8</v>
      </c>
      <c r="I21" s="3">
        <v>239.4</v>
      </c>
      <c r="J21" s="3">
        <v>192.72</v>
      </c>
      <c r="O21" t="s">
        <v>154</v>
      </c>
    </row>
    <row r="22" spans="1:16" x14ac:dyDescent="0.2">
      <c r="A22" s="3">
        <v>252.5</v>
      </c>
      <c r="B22" s="3">
        <v>488.43400000000003</v>
      </c>
      <c r="C22" s="3">
        <v>254.8</v>
      </c>
      <c r="D22" s="3">
        <v>1293000</v>
      </c>
      <c r="E22" s="3">
        <v>256.39999999999998</v>
      </c>
      <c r="F22" s="3">
        <v>164842</v>
      </c>
      <c r="G22" s="3">
        <v>259</v>
      </c>
      <c r="H22" s="3">
        <v>17910.2</v>
      </c>
      <c r="I22" s="3">
        <v>261.10000000000002</v>
      </c>
      <c r="J22" s="3">
        <v>175.38499999999999</v>
      </c>
    </row>
    <row r="23" spans="1:16" x14ac:dyDescent="0.2">
      <c r="A23" s="3">
        <v>263.3</v>
      </c>
      <c r="B23" s="3">
        <v>520.04499999999996</v>
      </c>
      <c r="C23" s="3">
        <v>265.2</v>
      </c>
      <c r="D23" s="3">
        <v>1303760</v>
      </c>
      <c r="E23" s="3">
        <v>266.8</v>
      </c>
      <c r="F23" s="3">
        <v>164543</v>
      </c>
      <c r="G23" s="3">
        <v>269</v>
      </c>
      <c r="H23" s="3">
        <v>17922.400000000001</v>
      </c>
      <c r="I23" s="3">
        <v>271.10000000000002</v>
      </c>
      <c r="J23" s="3">
        <v>219.232</v>
      </c>
    </row>
    <row r="24" spans="1:16" x14ac:dyDescent="0.2">
      <c r="A24" s="3">
        <v>273.2</v>
      </c>
      <c r="B24" s="3">
        <v>489.45299999999997</v>
      </c>
      <c r="C24" s="3">
        <v>275.10000000000002</v>
      </c>
      <c r="D24" s="3">
        <v>1295190</v>
      </c>
      <c r="E24" s="3">
        <v>276.7</v>
      </c>
      <c r="F24" s="3">
        <v>164678</v>
      </c>
      <c r="G24" s="3">
        <v>278.89999999999998</v>
      </c>
      <c r="H24" s="3">
        <v>17819.900000000001</v>
      </c>
      <c r="I24" s="3">
        <v>281</v>
      </c>
      <c r="J24" s="3">
        <v>178.44399999999999</v>
      </c>
      <c r="O24" t="s">
        <v>155</v>
      </c>
    </row>
    <row r="25" spans="1:16" x14ac:dyDescent="0.2">
      <c r="A25" s="3">
        <v>283.2</v>
      </c>
      <c r="B25" s="3">
        <v>513.92700000000002</v>
      </c>
      <c r="C25" s="3">
        <v>285.10000000000002</v>
      </c>
      <c r="D25" s="3">
        <v>1298610</v>
      </c>
      <c r="E25" s="3">
        <v>286.7</v>
      </c>
      <c r="F25" s="3">
        <v>165015</v>
      </c>
      <c r="G25" s="3">
        <v>288.8</v>
      </c>
      <c r="H25" s="3">
        <v>17670.2</v>
      </c>
      <c r="I25" s="3">
        <v>291</v>
      </c>
      <c r="J25" s="3">
        <v>210.05500000000001</v>
      </c>
      <c r="O25" t="s">
        <v>156</v>
      </c>
    </row>
    <row r="26" spans="1:16" x14ac:dyDescent="0.2">
      <c r="A26" s="3">
        <v>293.10000000000002</v>
      </c>
      <c r="B26" s="3">
        <v>456.82299999999998</v>
      </c>
      <c r="C26" s="3">
        <v>295</v>
      </c>
      <c r="D26" s="3">
        <v>1303020</v>
      </c>
      <c r="E26" s="3">
        <v>296.60000000000002</v>
      </c>
      <c r="F26" s="3">
        <v>165918</v>
      </c>
      <c r="G26" s="3">
        <v>298.8</v>
      </c>
      <c r="H26" s="3">
        <v>17546.900000000001</v>
      </c>
      <c r="I26" s="3">
        <v>300.89999999999998</v>
      </c>
      <c r="J26" s="3">
        <v>211.07400000000001</v>
      </c>
      <c r="O26" t="s">
        <v>157</v>
      </c>
    </row>
    <row r="27" spans="1:16" x14ac:dyDescent="0.2">
      <c r="A27" s="3">
        <v>314</v>
      </c>
      <c r="B27" s="3">
        <v>492.51299999999998</v>
      </c>
      <c r="C27" s="3">
        <v>316.3</v>
      </c>
      <c r="D27" s="3">
        <v>1315900</v>
      </c>
      <c r="E27" s="3">
        <v>317.89999999999998</v>
      </c>
      <c r="F27" s="3">
        <v>164131</v>
      </c>
      <c r="G27" s="3">
        <v>320.5</v>
      </c>
      <c r="H27" s="3">
        <v>17705.7</v>
      </c>
      <c r="I27" s="3">
        <v>322.60000000000002</v>
      </c>
      <c r="J27" s="3">
        <v>186.602</v>
      </c>
      <c r="O27" t="s">
        <v>248</v>
      </c>
    </row>
    <row r="28" spans="1:16" x14ac:dyDescent="0.2">
      <c r="A28" s="3">
        <v>324.8</v>
      </c>
      <c r="B28" s="3">
        <v>538.4</v>
      </c>
      <c r="C28" s="3">
        <v>326.60000000000002</v>
      </c>
      <c r="D28" s="3">
        <v>1315820</v>
      </c>
      <c r="E28" s="3">
        <v>328.2</v>
      </c>
      <c r="F28" s="3">
        <v>163717</v>
      </c>
      <c r="G28" s="3">
        <v>330.4</v>
      </c>
      <c r="H28" s="3">
        <v>17148.099999999999</v>
      </c>
      <c r="I28" s="3">
        <v>332.5</v>
      </c>
      <c r="J28" s="3">
        <v>195.779</v>
      </c>
      <c r="O28" t="s">
        <v>158</v>
      </c>
    </row>
    <row r="29" spans="1:16" x14ac:dyDescent="0.2">
      <c r="A29" s="3">
        <v>334.7</v>
      </c>
      <c r="B29" s="3">
        <v>495.572</v>
      </c>
      <c r="C29" s="3">
        <v>336.6</v>
      </c>
      <c r="D29" s="3">
        <v>1310720</v>
      </c>
      <c r="E29" s="3">
        <v>338.2</v>
      </c>
      <c r="F29" s="3">
        <v>163922</v>
      </c>
      <c r="G29" s="3">
        <v>340.3</v>
      </c>
      <c r="H29" s="3">
        <v>17149.599999999999</v>
      </c>
      <c r="I29" s="3">
        <v>342.5</v>
      </c>
      <c r="J29" s="3">
        <v>167.22800000000001</v>
      </c>
    </row>
    <row r="30" spans="1:16" x14ac:dyDescent="0.2">
      <c r="A30" s="3">
        <v>344.6</v>
      </c>
      <c r="B30" s="3">
        <v>520.04499999999996</v>
      </c>
      <c r="C30" s="3">
        <v>346.5</v>
      </c>
      <c r="D30" s="3">
        <v>1314970</v>
      </c>
      <c r="E30" s="3">
        <v>348.1</v>
      </c>
      <c r="F30" s="3">
        <v>164155</v>
      </c>
      <c r="G30" s="3">
        <v>350.3</v>
      </c>
      <c r="H30" s="3">
        <v>17073.5</v>
      </c>
      <c r="I30" s="3">
        <v>352.4</v>
      </c>
      <c r="J30" s="3">
        <v>164.16900000000001</v>
      </c>
      <c r="O30" t="s">
        <v>159</v>
      </c>
    </row>
    <row r="31" spans="1:16" x14ac:dyDescent="0.2">
      <c r="A31" s="3">
        <v>354.6</v>
      </c>
      <c r="B31" s="3">
        <v>514.94600000000003</v>
      </c>
      <c r="C31" s="3">
        <v>356.4</v>
      </c>
      <c r="D31" s="3">
        <v>1307050</v>
      </c>
      <c r="E31" s="3">
        <v>358.1</v>
      </c>
      <c r="F31" s="3">
        <v>164481</v>
      </c>
      <c r="G31" s="3">
        <v>360.2</v>
      </c>
      <c r="H31" s="3">
        <v>17001</v>
      </c>
      <c r="I31" s="3">
        <v>362.4</v>
      </c>
      <c r="J31" s="3">
        <v>202.917</v>
      </c>
      <c r="O31" t="s">
        <v>160</v>
      </c>
    </row>
    <row r="32" spans="1:16" x14ac:dyDescent="0.2">
      <c r="A32" s="3">
        <v>375.4</v>
      </c>
      <c r="B32" s="3">
        <v>513.92700000000002</v>
      </c>
      <c r="C32" s="3">
        <v>377.7</v>
      </c>
      <c r="D32" s="3">
        <v>1324800</v>
      </c>
      <c r="E32" s="3">
        <v>379.3</v>
      </c>
      <c r="F32" s="3">
        <v>161261</v>
      </c>
      <c r="G32" s="3">
        <v>381.9</v>
      </c>
      <c r="H32" s="3">
        <v>16951.8</v>
      </c>
      <c r="I32" s="3">
        <v>384</v>
      </c>
      <c r="J32" s="3">
        <v>180.48400000000001</v>
      </c>
      <c r="O32" t="s">
        <v>159</v>
      </c>
    </row>
    <row r="33" spans="1:20" x14ac:dyDescent="0.2">
      <c r="A33" s="3">
        <v>386.2</v>
      </c>
      <c r="B33" s="3">
        <v>524.12400000000002</v>
      </c>
      <c r="C33" s="3">
        <v>388</v>
      </c>
      <c r="D33" s="3">
        <v>1320500</v>
      </c>
      <c r="E33" s="3">
        <v>389.7</v>
      </c>
      <c r="F33" s="3">
        <v>161379</v>
      </c>
      <c r="G33" s="3">
        <v>391.8</v>
      </c>
      <c r="H33" s="3">
        <v>16795.5</v>
      </c>
      <c r="I33" s="3">
        <v>394</v>
      </c>
      <c r="J33" s="3">
        <v>213.114</v>
      </c>
    </row>
    <row r="34" spans="1:20" x14ac:dyDescent="0.2">
      <c r="A34" s="3">
        <v>396.1</v>
      </c>
      <c r="B34" s="3">
        <v>502.71</v>
      </c>
      <c r="C34" s="3">
        <v>398</v>
      </c>
      <c r="D34" s="3">
        <v>1327870</v>
      </c>
      <c r="E34" s="3">
        <v>399.6</v>
      </c>
      <c r="F34" s="3">
        <v>162336</v>
      </c>
      <c r="G34" s="3">
        <v>401.8</v>
      </c>
      <c r="H34" s="3">
        <v>16609.8</v>
      </c>
      <c r="I34" s="3">
        <v>403.9</v>
      </c>
      <c r="J34" s="3">
        <v>187.62100000000001</v>
      </c>
      <c r="O34" t="s">
        <v>161</v>
      </c>
      <c r="P34" t="s">
        <v>162</v>
      </c>
      <c r="Q34" t="s">
        <v>163</v>
      </c>
      <c r="R34" t="s">
        <v>164</v>
      </c>
      <c r="S34" t="s">
        <v>165</v>
      </c>
      <c r="T34" t="s">
        <v>166</v>
      </c>
    </row>
    <row r="35" spans="1:20" x14ac:dyDescent="0.2">
      <c r="A35" s="3">
        <v>406.1</v>
      </c>
      <c r="B35" s="3">
        <v>507.80799999999999</v>
      </c>
      <c r="C35" s="3">
        <v>407.9</v>
      </c>
      <c r="D35" s="3">
        <v>1318650</v>
      </c>
      <c r="E35" s="3">
        <v>409.6</v>
      </c>
      <c r="F35" s="3">
        <v>162036</v>
      </c>
      <c r="G35" s="3">
        <v>411.7</v>
      </c>
      <c r="H35" s="3">
        <v>16488.5</v>
      </c>
      <c r="I35" s="3">
        <v>413.8</v>
      </c>
      <c r="J35" s="3">
        <v>188.64099999999999</v>
      </c>
      <c r="O35" t="s">
        <v>167</v>
      </c>
      <c r="P35">
        <v>3.1286619999999999E-3</v>
      </c>
      <c r="Q35">
        <v>7.9276710000000001</v>
      </c>
      <c r="R35">
        <v>0.1140471</v>
      </c>
      <c r="S35">
        <v>1.184268E-3</v>
      </c>
      <c r="T35">
        <v>163417.29999999999</v>
      </c>
    </row>
    <row r="36" spans="1:20" x14ac:dyDescent="0.2">
      <c r="A36" s="3">
        <v>416</v>
      </c>
      <c r="B36" s="3">
        <v>476.197</v>
      </c>
      <c r="C36" s="3">
        <v>417.9</v>
      </c>
      <c r="D36" s="3">
        <v>1329090</v>
      </c>
      <c r="E36" s="3">
        <v>419.5</v>
      </c>
      <c r="F36" s="3">
        <v>161530</v>
      </c>
      <c r="G36" s="3">
        <v>421.7</v>
      </c>
      <c r="H36" s="3">
        <v>16693.5</v>
      </c>
      <c r="I36" s="3">
        <v>423.8</v>
      </c>
      <c r="J36" s="3">
        <v>202.917</v>
      </c>
      <c r="O36" t="s">
        <v>168</v>
      </c>
      <c r="P36">
        <v>9.9517299999999997E-5</v>
      </c>
      <c r="Q36">
        <v>4.5437930000000001E-2</v>
      </c>
      <c r="R36">
        <v>1.937397E-3</v>
      </c>
      <c r="S36">
        <v>8.5418660000000007E-5</v>
      </c>
      <c r="T36">
        <v>655.08240000000001</v>
      </c>
    </row>
    <row r="37" spans="1:20" x14ac:dyDescent="0.2">
      <c r="O37" t="s">
        <v>169</v>
      </c>
      <c r="P37">
        <v>1.422509</v>
      </c>
      <c r="Q37">
        <v>0.25632319999999997</v>
      </c>
      <c r="R37">
        <v>0.75971250000000001</v>
      </c>
      <c r="S37">
        <v>3.225654</v>
      </c>
      <c r="T37">
        <v>0.17927219999999999</v>
      </c>
    </row>
    <row r="38" spans="1:20" x14ac:dyDescent="0.2">
      <c r="A38" t="s">
        <v>17</v>
      </c>
      <c r="O38" t="s">
        <v>170</v>
      </c>
      <c r="P38">
        <v>1.9865550000000001</v>
      </c>
      <c r="Q38">
        <v>0.1180885</v>
      </c>
      <c r="R38">
        <v>0.25693460000000001</v>
      </c>
      <c r="S38">
        <v>3.2256740000000002</v>
      </c>
      <c r="T38">
        <v>0.1113209</v>
      </c>
    </row>
    <row r="39" spans="1:20" x14ac:dyDescent="0.2">
      <c r="O39" t="s">
        <v>171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">
      <c r="A40" t="s">
        <v>18</v>
      </c>
      <c r="O40" t="s">
        <v>172</v>
      </c>
      <c r="P40">
        <v>3.1286489999999998E-3</v>
      </c>
      <c r="Q40">
        <v>7.9275289999999998</v>
      </c>
      <c r="R40">
        <v>0.11404110000000001</v>
      </c>
      <c r="S40">
        <v>1.184303E-3</v>
      </c>
      <c r="T40">
        <v>817086.3</v>
      </c>
    </row>
    <row r="42" spans="1:20" x14ac:dyDescent="0.2">
      <c r="A42" t="s">
        <v>19</v>
      </c>
      <c r="B42" t="s">
        <v>356</v>
      </c>
      <c r="O42" t="s">
        <v>173</v>
      </c>
      <c r="P42" t="s">
        <v>162</v>
      </c>
      <c r="Q42" t="s">
        <v>163</v>
      </c>
      <c r="R42" t="s">
        <v>164</v>
      </c>
      <c r="S42" t="s">
        <v>165</v>
      </c>
      <c r="T42" t="s">
        <v>166</v>
      </c>
    </row>
    <row r="43" spans="1:20" x14ac:dyDescent="0.2">
      <c r="A43" t="s">
        <v>20</v>
      </c>
      <c r="D43">
        <v>1</v>
      </c>
      <c r="O43" t="s">
        <v>167</v>
      </c>
      <c r="P43">
        <v>2.9926990000000001E-3</v>
      </c>
      <c r="Q43">
        <v>7.8710899999999997</v>
      </c>
      <c r="R43">
        <v>0.1077243</v>
      </c>
      <c r="S43">
        <v>1.2050050000000001E-3</v>
      </c>
      <c r="T43">
        <v>164999.20000000001</v>
      </c>
    </row>
    <row r="44" spans="1:20" x14ac:dyDescent="0.2">
      <c r="A44" t="s">
        <v>21</v>
      </c>
      <c r="D44" t="s">
        <v>13</v>
      </c>
      <c r="O44" t="s">
        <v>168</v>
      </c>
      <c r="P44">
        <v>1.5937429999999999E-4</v>
      </c>
      <c r="Q44">
        <v>3.0996059999999999E-2</v>
      </c>
      <c r="R44">
        <v>1.305168E-3</v>
      </c>
      <c r="S44">
        <v>1.2245419999999999E-4</v>
      </c>
      <c r="T44">
        <v>543.36500000000001</v>
      </c>
    </row>
    <row r="45" spans="1:20" x14ac:dyDescent="0.2">
      <c r="A45" t="s">
        <v>22</v>
      </c>
      <c r="C45">
        <v>-3</v>
      </c>
      <c r="O45" t="s">
        <v>169</v>
      </c>
      <c r="P45">
        <v>2.3816079999999999</v>
      </c>
      <c r="Q45">
        <v>0.17611109999999999</v>
      </c>
      <c r="R45">
        <v>0.54183550000000003</v>
      </c>
      <c r="S45">
        <v>4.5446419999999996</v>
      </c>
      <c r="T45">
        <v>0.1472736</v>
      </c>
    </row>
    <row r="46" spans="1:20" x14ac:dyDescent="0.2">
      <c r="A46" t="s">
        <v>20</v>
      </c>
      <c r="D46">
        <v>6</v>
      </c>
      <c r="O46" t="s">
        <v>170</v>
      </c>
      <c r="P46">
        <v>2.0213920000000001</v>
      </c>
      <c r="Q46">
        <v>0.11757140000000001</v>
      </c>
      <c r="R46">
        <v>0.26172339999999999</v>
      </c>
      <c r="S46">
        <v>3.182407</v>
      </c>
      <c r="T46">
        <v>0.1107896</v>
      </c>
    </row>
    <row r="47" spans="1:20" x14ac:dyDescent="0.2">
      <c r="A47" t="s">
        <v>21</v>
      </c>
      <c r="D47" t="s">
        <v>13</v>
      </c>
      <c r="O47" t="s">
        <v>171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">
      <c r="A48" t="s">
        <v>22</v>
      </c>
      <c r="C48">
        <v>-3</v>
      </c>
      <c r="O48" t="s">
        <v>172</v>
      </c>
      <c r="P48">
        <v>2.9923559999999998E-3</v>
      </c>
      <c r="Q48">
        <v>7.8710490000000002</v>
      </c>
      <c r="R48">
        <v>0.1077211</v>
      </c>
      <c r="S48">
        <v>1.2050850000000001E-3</v>
      </c>
      <c r="T48">
        <v>824995.8</v>
      </c>
    </row>
    <row r="49" spans="1:20" x14ac:dyDescent="0.2">
      <c r="A49" t="s">
        <v>20</v>
      </c>
      <c r="D49">
        <v>11</v>
      </c>
    </row>
    <row r="50" spans="1:20" x14ac:dyDescent="0.2">
      <c r="A50" t="s">
        <v>21</v>
      </c>
      <c r="D50" t="s">
        <v>13</v>
      </c>
      <c r="O50" t="s">
        <v>174</v>
      </c>
      <c r="P50" t="s">
        <v>162</v>
      </c>
      <c r="Q50" t="s">
        <v>163</v>
      </c>
      <c r="R50" t="s">
        <v>164</v>
      </c>
      <c r="S50" t="s">
        <v>165</v>
      </c>
      <c r="T50" t="s">
        <v>166</v>
      </c>
    </row>
    <row r="51" spans="1:20" x14ac:dyDescent="0.2">
      <c r="A51" t="s">
        <v>22</v>
      </c>
      <c r="C51">
        <v>-4</v>
      </c>
      <c r="O51" t="s">
        <v>167</v>
      </c>
      <c r="P51">
        <v>3.1222590000000001E-3</v>
      </c>
      <c r="Q51">
        <v>8.0015099999999997</v>
      </c>
      <c r="R51">
        <v>0.10492170000000001</v>
      </c>
      <c r="S51">
        <v>1.1173349999999999E-3</v>
      </c>
      <c r="T51">
        <v>164081.1</v>
      </c>
    </row>
    <row r="52" spans="1:20" x14ac:dyDescent="0.2">
      <c r="A52" t="s">
        <v>20</v>
      </c>
      <c r="D52">
        <v>16</v>
      </c>
      <c r="O52" t="s">
        <v>168</v>
      </c>
      <c r="P52">
        <v>1.166314E-4</v>
      </c>
      <c r="Q52">
        <v>3.4143069999999998E-2</v>
      </c>
      <c r="R52">
        <v>1.740475E-3</v>
      </c>
      <c r="S52">
        <v>1.040075E-4</v>
      </c>
      <c r="T52">
        <v>285.33670000000001</v>
      </c>
    </row>
    <row r="53" spans="1:20" x14ac:dyDescent="0.2">
      <c r="A53" t="s">
        <v>21</v>
      </c>
      <c r="D53" t="s">
        <v>13</v>
      </c>
      <c r="O53" t="s">
        <v>169</v>
      </c>
      <c r="P53">
        <v>1.670558</v>
      </c>
      <c r="Q53">
        <v>0.19082950000000001</v>
      </c>
      <c r="R53">
        <v>0.74185250000000003</v>
      </c>
      <c r="S53">
        <v>4.1629040000000002</v>
      </c>
      <c r="T53">
        <v>7.7770329999999999E-2</v>
      </c>
    </row>
    <row r="54" spans="1:20" x14ac:dyDescent="0.2">
      <c r="A54" t="s">
        <v>22</v>
      </c>
      <c r="C54">
        <v>-5</v>
      </c>
      <c r="O54" t="s">
        <v>170</v>
      </c>
      <c r="P54">
        <v>1.9845699999999999</v>
      </c>
      <c r="Q54">
        <v>0.1177902</v>
      </c>
      <c r="R54">
        <v>0.26531260000000001</v>
      </c>
      <c r="S54">
        <v>3.3140499999999999</v>
      </c>
      <c r="T54">
        <v>0.111097</v>
      </c>
    </row>
    <row r="55" spans="1:20" x14ac:dyDescent="0.2">
      <c r="O55" t="s">
        <v>171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">
      <c r="A56" t="s">
        <v>23</v>
      </c>
      <c r="O56" t="s">
        <v>172</v>
      </c>
      <c r="P56">
        <v>3.1222060000000002E-3</v>
      </c>
      <c r="Q56">
        <v>8.0014699999999994</v>
      </c>
      <c r="R56">
        <v>0.1049211</v>
      </c>
      <c r="S56">
        <v>1.1173660000000001E-3</v>
      </c>
      <c r="T56">
        <v>820405.6</v>
      </c>
    </row>
    <row r="58" spans="1:20" x14ac:dyDescent="0.2">
      <c r="A58" t="s">
        <v>19</v>
      </c>
      <c r="B58" t="s">
        <v>356</v>
      </c>
      <c r="O58" t="s">
        <v>175</v>
      </c>
      <c r="P58" t="s">
        <v>162</v>
      </c>
      <c r="Q58" t="s">
        <v>163</v>
      </c>
      <c r="R58" t="s">
        <v>164</v>
      </c>
      <c r="S58" t="s">
        <v>165</v>
      </c>
      <c r="T58" t="s">
        <v>166</v>
      </c>
    </row>
    <row r="59" spans="1:20" x14ac:dyDescent="0.2">
      <c r="A59" t="s">
        <v>24</v>
      </c>
      <c r="C59" t="s">
        <v>25</v>
      </c>
      <c r="O59" t="s">
        <v>167</v>
      </c>
      <c r="P59">
        <v>3.1226740000000002E-3</v>
      </c>
      <c r="Q59">
        <v>8.1887270000000001</v>
      </c>
      <c r="R59">
        <v>0.1033232</v>
      </c>
      <c r="S59">
        <v>1.203188E-3</v>
      </c>
      <c r="T59">
        <v>161708.6</v>
      </c>
    </row>
    <row r="60" spans="1:20" x14ac:dyDescent="0.2">
      <c r="A60" t="s">
        <v>26</v>
      </c>
      <c r="O60" t="s">
        <v>168</v>
      </c>
      <c r="P60">
        <v>1.129993E-4</v>
      </c>
      <c r="Q60">
        <v>3.5181610000000002E-2</v>
      </c>
      <c r="R60">
        <v>1.3466559999999999E-3</v>
      </c>
      <c r="S60">
        <v>8.2790369999999997E-5</v>
      </c>
      <c r="T60">
        <v>458.78480000000002</v>
      </c>
    </row>
    <row r="61" spans="1:20" x14ac:dyDescent="0.2">
      <c r="A61" t="s">
        <v>27</v>
      </c>
      <c r="O61" t="s">
        <v>169</v>
      </c>
      <c r="P61">
        <v>1.6183190000000001</v>
      </c>
      <c r="Q61">
        <v>0.19213849999999999</v>
      </c>
      <c r="R61">
        <v>0.58287290000000003</v>
      </c>
      <c r="S61">
        <v>3.0772390000000001</v>
      </c>
      <c r="T61">
        <v>0.1268793</v>
      </c>
    </row>
    <row r="62" spans="1:20" x14ac:dyDescent="0.2">
      <c r="A62" t="s">
        <v>28</v>
      </c>
      <c r="D62">
        <v>1768</v>
      </c>
      <c r="O62" t="s">
        <v>170</v>
      </c>
      <c r="P62">
        <v>1.9989459999999999</v>
      </c>
      <c r="Q62">
        <v>0.118496</v>
      </c>
      <c r="R62">
        <v>0.2689512</v>
      </c>
      <c r="S62">
        <v>3.2172399999999999</v>
      </c>
      <c r="T62">
        <v>0.1119035</v>
      </c>
    </row>
    <row r="63" spans="1:20" x14ac:dyDescent="0.2">
      <c r="A63" t="s">
        <v>29</v>
      </c>
      <c r="D63">
        <v>4095</v>
      </c>
      <c r="O63" t="s">
        <v>171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">
      <c r="A64" t="s">
        <v>30</v>
      </c>
      <c r="D64">
        <v>0</v>
      </c>
      <c r="O64" t="s">
        <v>172</v>
      </c>
      <c r="P64">
        <v>3.1226100000000001E-3</v>
      </c>
      <c r="Q64">
        <v>8.1886779999999995</v>
      </c>
      <c r="R64">
        <v>0.1033205</v>
      </c>
      <c r="S64">
        <v>1.203123E-3</v>
      </c>
      <c r="T64">
        <v>808543.2</v>
      </c>
    </row>
    <row r="65" spans="1:20" x14ac:dyDescent="0.2">
      <c r="A65" t="s">
        <v>31</v>
      </c>
    </row>
    <row r="66" spans="1:20" x14ac:dyDescent="0.2">
      <c r="A66" t="s">
        <v>28</v>
      </c>
      <c r="D66">
        <v>1167</v>
      </c>
    </row>
    <row r="67" spans="1:20" x14ac:dyDescent="0.2">
      <c r="A67" t="s">
        <v>29</v>
      </c>
      <c r="D67">
        <v>4095</v>
      </c>
      <c r="O67" t="s">
        <v>159</v>
      </c>
    </row>
    <row r="68" spans="1:20" x14ac:dyDescent="0.2">
      <c r="A68" t="s">
        <v>32</v>
      </c>
      <c r="O68" t="s">
        <v>177</v>
      </c>
    </row>
    <row r="69" spans="1:20" x14ac:dyDescent="0.2">
      <c r="A69" t="s">
        <v>28</v>
      </c>
      <c r="D69">
        <v>0</v>
      </c>
      <c r="O69" t="s">
        <v>159</v>
      </c>
    </row>
    <row r="70" spans="1:20" x14ac:dyDescent="0.2">
      <c r="A70" t="s">
        <v>29</v>
      </c>
      <c r="D70">
        <v>0</v>
      </c>
    </row>
    <row r="71" spans="1:20" x14ac:dyDescent="0.2">
      <c r="O71" t="s">
        <v>178</v>
      </c>
      <c r="P71" t="s">
        <v>162</v>
      </c>
      <c r="Q71" t="s">
        <v>163</v>
      </c>
      <c r="R71" t="s">
        <v>164</v>
      </c>
      <c r="S71" t="s">
        <v>165</v>
      </c>
      <c r="T71" t="s">
        <v>166</v>
      </c>
    </row>
    <row r="72" spans="1:20" x14ac:dyDescent="0.2">
      <c r="A72" t="s">
        <v>33</v>
      </c>
      <c r="O72" t="s">
        <v>167</v>
      </c>
      <c r="P72">
        <v>3.0915740000000001E-3</v>
      </c>
      <c r="Q72">
        <v>7.9972490000000001</v>
      </c>
      <c r="R72">
        <v>0.10750410000000001</v>
      </c>
      <c r="S72">
        <v>1.1774489999999999E-3</v>
      </c>
      <c r="T72">
        <v>163551.6</v>
      </c>
    </row>
    <row r="73" spans="1:20" x14ac:dyDescent="0.2">
      <c r="O73" t="s">
        <v>168</v>
      </c>
      <c r="P73">
        <v>1.281457E-4</v>
      </c>
      <c r="Q73">
        <v>0.1275086</v>
      </c>
      <c r="R73">
        <v>4.449967E-3</v>
      </c>
      <c r="S73">
        <v>9.8745550000000002E-5</v>
      </c>
      <c r="T73">
        <v>1318.232</v>
      </c>
    </row>
    <row r="74" spans="1:20" x14ac:dyDescent="0.2">
      <c r="A74" t="s">
        <v>34</v>
      </c>
      <c r="C74" t="s">
        <v>8</v>
      </c>
      <c r="O74" t="s">
        <v>169</v>
      </c>
      <c r="P74">
        <v>0.92684979999999995</v>
      </c>
      <c r="Q74">
        <v>0.3565199</v>
      </c>
      <c r="R74">
        <v>0.92558600000000002</v>
      </c>
      <c r="S74">
        <v>1.8752549999999999</v>
      </c>
      <c r="T74">
        <v>0.1802279</v>
      </c>
    </row>
    <row r="75" spans="1:20" x14ac:dyDescent="0.2">
      <c r="A75" t="s">
        <v>35</v>
      </c>
      <c r="C75" s="1">
        <v>44838</v>
      </c>
      <c r="O75" t="s">
        <v>170</v>
      </c>
      <c r="P75">
        <v>0.99885230000000003</v>
      </c>
      <c r="Q75">
        <v>5.899186E-2</v>
      </c>
      <c r="R75">
        <v>0.13154489999999999</v>
      </c>
      <c r="S75">
        <v>1.6168830000000001</v>
      </c>
      <c r="T75">
        <v>5.5637760000000001E-2</v>
      </c>
    </row>
    <row r="76" spans="1:20" x14ac:dyDescent="0.2">
      <c r="A76" t="s">
        <v>36</v>
      </c>
      <c r="C76" s="2">
        <v>0.62013888888888891</v>
      </c>
      <c r="O76" t="s">
        <v>171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">
      <c r="O77" t="s">
        <v>172</v>
      </c>
      <c r="P77">
        <v>3.0911659999999998E-3</v>
      </c>
      <c r="Q77">
        <v>7.9963810000000004</v>
      </c>
      <c r="R77">
        <v>0.1075098</v>
      </c>
      <c r="S77">
        <v>1.177408E-3</v>
      </c>
      <c r="T77">
        <v>3271031</v>
      </c>
    </row>
    <row r="78" spans="1:20" x14ac:dyDescent="0.2">
      <c r="A78" t="s">
        <v>37</v>
      </c>
    </row>
    <row r="79" spans="1:20" x14ac:dyDescent="0.2">
      <c r="O79" t="s">
        <v>159</v>
      </c>
    </row>
    <row r="80" spans="1:20" x14ac:dyDescent="0.2">
      <c r="A80" t="s">
        <v>19</v>
      </c>
      <c r="C80" t="s">
        <v>356</v>
      </c>
      <c r="O80" t="s">
        <v>179</v>
      </c>
    </row>
    <row r="81" spans="1:20" x14ac:dyDescent="0.2">
      <c r="A81" t="s">
        <v>38</v>
      </c>
      <c r="C81">
        <v>20</v>
      </c>
      <c r="O81" t="s">
        <v>159</v>
      </c>
    </row>
    <row r="82" spans="1:20" x14ac:dyDescent="0.2">
      <c r="A82" t="s">
        <v>39</v>
      </c>
      <c r="B82">
        <v>426</v>
      </c>
    </row>
    <row r="83" spans="1:20" x14ac:dyDescent="0.2">
      <c r="A83" t="s">
        <v>40</v>
      </c>
      <c r="B83">
        <v>435</v>
      </c>
      <c r="O83" t="s">
        <v>180</v>
      </c>
      <c r="P83" t="s">
        <v>162</v>
      </c>
      <c r="Q83" t="s">
        <v>163</v>
      </c>
      <c r="R83" t="s">
        <v>164</v>
      </c>
      <c r="S83" t="s">
        <v>165</v>
      </c>
      <c r="T83" t="s">
        <v>166</v>
      </c>
    </row>
    <row r="84" spans="1:20" x14ac:dyDescent="0.2">
      <c r="A84" t="s">
        <v>41</v>
      </c>
      <c r="B84" t="s">
        <v>42</v>
      </c>
      <c r="O84" t="s">
        <v>167</v>
      </c>
      <c r="P84">
        <v>3.0915740000000001E-3</v>
      </c>
      <c r="Q84">
        <v>7.9972490000000001</v>
      </c>
      <c r="R84">
        <v>0.10750410000000001</v>
      </c>
      <c r="S84">
        <v>1.1774489999999999E-3</v>
      </c>
      <c r="T84">
        <v>163551.6</v>
      </c>
    </row>
    <row r="85" spans="1:20" x14ac:dyDescent="0.2">
      <c r="A85" t="s">
        <v>43</v>
      </c>
      <c r="O85" t="s">
        <v>168</v>
      </c>
      <c r="P85">
        <v>6.5981099999999997E-5</v>
      </c>
      <c r="Q85">
        <v>0.1383703</v>
      </c>
      <c r="R85">
        <v>4.726119E-3</v>
      </c>
      <c r="S85">
        <v>4.1158449999999999E-5</v>
      </c>
      <c r="T85">
        <v>1389.289</v>
      </c>
    </row>
    <row r="86" spans="1:20" x14ac:dyDescent="0.2">
      <c r="A86" t="s">
        <v>44</v>
      </c>
      <c r="C86">
        <v>1</v>
      </c>
      <c r="O86" t="s">
        <v>169</v>
      </c>
      <c r="P86">
        <v>1.0671120000000001</v>
      </c>
      <c r="Q86">
        <v>0.86511159999999998</v>
      </c>
      <c r="R86">
        <v>2.1981109999999999</v>
      </c>
      <c r="S86">
        <v>1.747781</v>
      </c>
      <c r="T86">
        <v>0.42472500000000002</v>
      </c>
    </row>
    <row r="87" spans="1:20" x14ac:dyDescent="0.2">
      <c r="A87" t="s">
        <v>45</v>
      </c>
      <c r="B87" t="s">
        <v>46</v>
      </c>
      <c r="O87" t="s">
        <v>170</v>
      </c>
      <c r="P87">
        <v>0.99885230000000003</v>
      </c>
      <c r="Q87">
        <v>5.899186E-2</v>
      </c>
      <c r="R87">
        <v>0.13154489999999999</v>
      </c>
      <c r="S87">
        <v>1.6168830000000001</v>
      </c>
      <c r="T87">
        <v>5.5637760000000001E-2</v>
      </c>
    </row>
    <row r="88" spans="1:20" x14ac:dyDescent="0.2">
      <c r="A88" t="s">
        <v>47</v>
      </c>
      <c r="C88" t="s">
        <v>42</v>
      </c>
      <c r="O88" t="s">
        <v>171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">
      <c r="A89" t="s">
        <v>48</v>
      </c>
      <c r="O89" t="s">
        <v>172</v>
      </c>
      <c r="P89">
        <v>3.0911659999999998E-3</v>
      </c>
      <c r="Q89">
        <v>7.9963810000000004</v>
      </c>
      <c r="R89">
        <v>0.1075098</v>
      </c>
      <c r="S89">
        <v>1.177408E-3</v>
      </c>
      <c r="T89">
        <v>3271031</v>
      </c>
    </row>
    <row r="90" spans="1:20" x14ac:dyDescent="0.2">
      <c r="A90" t="s">
        <v>49</v>
      </c>
    </row>
    <row r="91" spans="1:20" x14ac:dyDescent="0.2">
      <c r="A91" t="s">
        <v>50</v>
      </c>
    </row>
    <row r="92" spans="1:20" x14ac:dyDescent="0.2">
      <c r="A92" t="s">
        <v>51</v>
      </c>
    </row>
    <row r="93" spans="1:20" x14ac:dyDescent="0.2">
      <c r="A93" t="s">
        <v>52</v>
      </c>
    </row>
    <row r="94" spans="1:20" x14ac:dyDescent="0.2">
      <c r="A94" t="s">
        <v>53</v>
      </c>
      <c r="D94" t="s">
        <v>46</v>
      </c>
      <c r="O94" t="s">
        <v>181</v>
      </c>
    </row>
    <row r="95" spans="1:20" x14ac:dyDescent="0.2">
      <c r="A95" t="s">
        <v>54</v>
      </c>
      <c r="D95">
        <v>180</v>
      </c>
      <c r="O95" t="s">
        <v>249</v>
      </c>
    </row>
    <row r="96" spans="1:20" x14ac:dyDescent="0.2">
      <c r="A96" t="s">
        <v>55</v>
      </c>
      <c r="C96">
        <v>20</v>
      </c>
      <c r="O96">
        <v>1</v>
      </c>
      <c r="P96">
        <v>1</v>
      </c>
      <c r="Q96">
        <v>1</v>
      </c>
      <c r="R96">
        <v>1</v>
      </c>
      <c r="S96">
        <v>1</v>
      </c>
    </row>
    <row r="97" spans="1:20" x14ac:dyDescent="0.2">
      <c r="A97" t="s">
        <v>56</v>
      </c>
      <c r="C97">
        <v>1</v>
      </c>
      <c r="O97" t="s">
        <v>182</v>
      </c>
    </row>
    <row r="98" spans="1:20" x14ac:dyDescent="0.2">
      <c r="A98" t="s">
        <v>57</v>
      </c>
      <c r="C98" t="s">
        <v>42</v>
      </c>
      <c r="O98" t="s">
        <v>360</v>
      </c>
    </row>
    <row r="99" spans="1:20" x14ac:dyDescent="0.2">
      <c r="A99" t="s">
        <v>58</v>
      </c>
      <c r="O99" t="s">
        <v>183</v>
      </c>
    </row>
    <row r="100" spans="1:20" x14ac:dyDescent="0.2">
      <c r="A100" t="s">
        <v>59</v>
      </c>
      <c r="O100" t="s">
        <v>184</v>
      </c>
      <c r="P100" t="s">
        <v>185</v>
      </c>
      <c r="Q100" t="s">
        <v>186</v>
      </c>
      <c r="R100" t="s">
        <v>250</v>
      </c>
      <c r="S100" t="s">
        <v>187</v>
      </c>
    </row>
    <row r="101" spans="1:20" x14ac:dyDescent="0.2">
      <c r="A101" t="s">
        <v>60</v>
      </c>
      <c r="O101" t="s">
        <v>188</v>
      </c>
    </row>
    <row r="102" spans="1:20" x14ac:dyDescent="0.2">
      <c r="A102" t="s">
        <v>61</v>
      </c>
      <c r="O102">
        <v>1</v>
      </c>
      <c r="P102">
        <v>3.1286619999999999E-3</v>
      </c>
      <c r="Q102">
        <v>7.9276710000000001</v>
      </c>
      <c r="R102">
        <v>0.1140471</v>
      </c>
      <c r="S102">
        <v>1.184268E-3</v>
      </c>
      <c r="T102">
        <v>163417.29999999999</v>
      </c>
    </row>
    <row r="103" spans="1:20" x14ac:dyDescent="0.2">
      <c r="A103" t="s">
        <v>62</v>
      </c>
      <c r="C103" t="s">
        <v>42</v>
      </c>
      <c r="O103">
        <v>2</v>
      </c>
      <c r="P103">
        <v>2.9926990000000001E-3</v>
      </c>
      <c r="Q103">
        <v>7.8710899999999997</v>
      </c>
      <c r="R103">
        <v>0.1077243</v>
      </c>
      <c r="S103">
        <v>1.2050050000000001E-3</v>
      </c>
      <c r="T103">
        <v>164999.20000000001</v>
      </c>
    </row>
    <row r="104" spans="1:20" x14ac:dyDescent="0.2">
      <c r="A104" t="s">
        <v>58</v>
      </c>
      <c r="O104">
        <v>3</v>
      </c>
      <c r="P104">
        <v>3.1222590000000001E-3</v>
      </c>
      <c r="Q104">
        <v>8.0015099999999997</v>
      </c>
      <c r="R104">
        <v>0.10492170000000001</v>
      </c>
      <c r="S104">
        <v>1.1173349999999999E-3</v>
      </c>
      <c r="T104">
        <v>164081.1</v>
      </c>
    </row>
    <row r="105" spans="1:20" x14ac:dyDescent="0.2">
      <c r="A105" t="s">
        <v>63</v>
      </c>
      <c r="O105">
        <v>4</v>
      </c>
      <c r="P105">
        <v>3.1226740000000002E-3</v>
      </c>
      <c r="Q105">
        <v>8.1887270000000001</v>
      </c>
      <c r="R105">
        <v>0.1033232</v>
      </c>
      <c r="S105">
        <v>1.203188E-3</v>
      </c>
      <c r="T105">
        <v>161708.6</v>
      </c>
    </row>
    <row r="106" spans="1:20" x14ac:dyDescent="0.2">
      <c r="A106" t="s">
        <v>64</v>
      </c>
      <c r="O106">
        <v>1</v>
      </c>
      <c r="P106">
        <v>1.422509</v>
      </c>
      <c r="Q106">
        <v>0.25632319999999997</v>
      </c>
      <c r="R106">
        <v>0.75971250000000001</v>
      </c>
      <c r="S106">
        <v>3.225654</v>
      </c>
      <c r="T106">
        <v>0.17927219999999999</v>
      </c>
    </row>
    <row r="107" spans="1:20" x14ac:dyDescent="0.2">
      <c r="A107" t="s">
        <v>65</v>
      </c>
      <c r="O107">
        <v>2</v>
      </c>
      <c r="P107">
        <v>2.3816079999999999</v>
      </c>
      <c r="Q107">
        <v>0.17611109999999999</v>
      </c>
      <c r="R107">
        <v>0.54183550000000003</v>
      </c>
      <c r="S107">
        <v>4.5446419999999996</v>
      </c>
      <c r="T107">
        <v>0.1472736</v>
      </c>
    </row>
    <row r="108" spans="1:20" x14ac:dyDescent="0.2">
      <c r="A108" t="s">
        <v>66</v>
      </c>
      <c r="O108">
        <v>3</v>
      </c>
      <c r="P108">
        <v>1.670558</v>
      </c>
      <c r="Q108">
        <v>0.19082950000000001</v>
      </c>
      <c r="R108">
        <v>0.74185250000000003</v>
      </c>
      <c r="S108">
        <v>4.1629040000000002</v>
      </c>
      <c r="T108">
        <v>7.7770329999999999E-2</v>
      </c>
    </row>
    <row r="109" spans="1:20" x14ac:dyDescent="0.2">
      <c r="A109" t="s">
        <v>67</v>
      </c>
      <c r="O109">
        <v>4</v>
      </c>
      <c r="P109">
        <v>1.6183190000000001</v>
      </c>
      <c r="Q109">
        <v>0.19213849999999999</v>
      </c>
      <c r="R109">
        <v>0.58287290000000003</v>
      </c>
      <c r="S109">
        <v>3.0772390000000001</v>
      </c>
      <c r="T109">
        <v>0.1268793</v>
      </c>
    </row>
    <row r="110" spans="1:20" x14ac:dyDescent="0.2">
      <c r="A110" t="s">
        <v>68</v>
      </c>
      <c r="C110" t="s">
        <v>46</v>
      </c>
    </row>
    <row r="111" spans="1:20" x14ac:dyDescent="0.2">
      <c r="A111" t="s">
        <v>58</v>
      </c>
      <c r="D111" t="s">
        <v>13</v>
      </c>
      <c r="O111" t="s">
        <v>189</v>
      </c>
    </row>
    <row r="112" spans="1:20" x14ac:dyDescent="0.2">
      <c r="A112" t="s">
        <v>63</v>
      </c>
      <c r="B112">
        <v>1</v>
      </c>
      <c r="O112" t="s">
        <v>190</v>
      </c>
      <c r="P112" t="s">
        <v>191</v>
      </c>
      <c r="Q112" t="s">
        <v>191</v>
      </c>
      <c r="R112" t="s">
        <v>191</v>
      </c>
      <c r="S112" t="s">
        <v>191</v>
      </c>
    </row>
    <row r="113" spans="1:15" x14ac:dyDescent="0.2">
      <c r="A113" t="s">
        <v>64</v>
      </c>
      <c r="B113">
        <v>5</v>
      </c>
      <c r="O113" t="s">
        <v>192</v>
      </c>
    </row>
    <row r="114" spans="1:15" x14ac:dyDescent="0.2">
      <c r="A114" t="s">
        <v>69</v>
      </c>
      <c r="C114">
        <v>-80</v>
      </c>
      <c r="O114" t="s">
        <v>193</v>
      </c>
    </row>
    <row r="115" spans="1:15" x14ac:dyDescent="0.2">
      <c r="A115" t="s">
        <v>70</v>
      </c>
      <c r="C115">
        <v>20</v>
      </c>
      <c r="O115" t="s">
        <v>194</v>
      </c>
    </row>
    <row r="116" spans="1:15" x14ac:dyDescent="0.2">
      <c r="A116" t="s">
        <v>71</v>
      </c>
      <c r="C116">
        <v>4</v>
      </c>
      <c r="O116" t="s">
        <v>195</v>
      </c>
    </row>
    <row r="117" spans="1:15" x14ac:dyDescent="0.2">
      <c r="A117" t="s">
        <v>72</v>
      </c>
      <c r="B117">
        <v>40</v>
      </c>
      <c r="O117" t="s">
        <v>196</v>
      </c>
    </row>
    <row r="118" spans="1:15" x14ac:dyDescent="0.2">
      <c r="A118" t="s">
        <v>73</v>
      </c>
      <c r="C118">
        <v>20</v>
      </c>
      <c r="O118" t="s">
        <v>198</v>
      </c>
    </row>
    <row r="119" spans="1:15" x14ac:dyDescent="0.2">
      <c r="A119" t="s">
        <v>66</v>
      </c>
      <c r="C119">
        <v>0</v>
      </c>
      <c r="O119">
        <v>1</v>
      </c>
    </row>
    <row r="120" spans="1:15" x14ac:dyDescent="0.2">
      <c r="A120" t="s">
        <v>74</v>
      </c>
      <c r="O120">
        <v>2</v>
      </c>
    </row>
    <row r="121" spans="1:15" x14ac:dyDescent="0.2">
      <c r="O121">
        <v>3</v>
      </c>
    </row>
    <row r="122" spans="1:15" x14ac:dyDescent="0.2">
      <c r="O122">
        <v>4</v>
      </c>
    </row>
    <row r="123" spans="1:15" x14ac:dyDescent="0.2">
      <c r="A123" t="s">
        <v>357</v>
      </c>
      <c r="O123" t="s">
        <v>199</v>
      </c>
    </row>
    <row r="124" spans="1:15" x14ac:dyDescent="0.2">
      <c r="O124" t="s">
        <v>200</v>
      </c>
    </row>
    <row r="125" spans="1:15" x14ac:dyDescent="0.2">
      <c r="A125" t="s">
        <v>75</v>
      </c>
      <c r="O125" t="s">
        <v>201</v>
      </c>
    </row>
    <row r="126" spans="1:15" x14ac:dyDescent="0.2">
      <c r="A126" t="s">
        <v>76</v>
      </c>
      <c r="O126" t="s">
        <v>202</v>
      </c>
    </row>
    <row r="127" spans="1:15" x14ac:dyDescent="0.2">
      <c r="A127" t="s">
        <v>319</v>
      </c>
    </row>
    <row r="128" spans="1:15" x14ac:dyDescent="0.2">
      <c r="A128" t="s">
        <v>320</v>
      </c>
    </row>
    <row r="129" spans="1:4" x14ac:dyDescent="0.2">
      <c r="A129" t="s">
        <v>276</v>
      </c>
    </row>
    <row r="130" spans="1:4" x14ac:dyDescent="0.2">
      <c r="A130" t="s">
        <v>253</v>
      </c>
    </row>
    <row r="131" spans="1:4" x14ac:dyDescent="0.2">
      <c r="A131" t="s">
        <v>321</v>
      </c>
    </row>
    <row r="133" spans="1:4" x14ac:dyDescent="0.2">
      <c r="A133" t="s">
        <v>80</v>
      </c>
    </row>
    <row r="135" spans="1:4" x14ac:dyDescent="0.2">
      <c r="A135" t="s">
        <v>19</v>
      </c>
      <c r="C135" t="s">
        <v>356</v>
      </c>
    </row>
    <row r="136" spans="1:4" x14ac:dyDescent="0.2">
      <c r="A136" t="s">
        <v>81</v>
      </c>
      <c r="D136" t="s">
        <v>82</v>
      </c>
    </row>
    <row r="137" spans="1:4" x14ac:dyDescent="0.2">
      <c r="A137" t="s">
        <v>83</v>
      </c>
      <c r="D137" t="s">
        <v>84</v>
      </c>
    </row>
    <row r="138" spans="1:4" x14ac:dyDescent="0.2">
      <c r="A138" t="s">
        <v>85</v>
      </c>
      <c r="D138" t="s">
        <v>86</v>
      </c>
    </row>
    <row r="139" spans="1:4" x14ac:dyDescent="0.2">
      <c r="A139" t="s">
        <v>87</v>
      </c>
      <c r="C139">
        <v>21065</v>
      </c>
    </row>
    <row r="140" spans="1:4" x14ac:dyDescent="0.2">
      <c r="A140" t="s">
        <v>88</v>
      </c>
      <c r="C140" t="s">
        <v>89</v>
      </c>
    </row>
    <row r="141" spans="1:4" x14ac:dyDescent="0.2">
      <c r="A141" t="s">
        <v>90</v>
      </c>
      <c r="B141">
        <v>8821</v>
      </c>
    </row>
    <row r="142" spans="1:4" x14ac:dyDescent="0.2">
      <c r="A142" t="s">
        <v>91</v>
      </c>
      <c r="C142" t="s">
        <v>92</v>
      </c>
    </row>
    <row r="143" spans="1:4" x14ac:dyDescent="0.2">
      <c r="A143" t="s">
        <v>93</v>
      </c>
      <c r="C143">
        <v>0</v>
      </c>
    </row>
    <row r="144" spans="1:4" x14ac:dyDescent="0.2">
      <c r="A144" t="s">
        <v>94</v>
      </c>
      <c r="D144">
        <v>0</v>
      </c>
    </row>
    <row r="146" spans="1:5" x14ac:dyDescent="0.2">
      <c r="A146" t="s">
        <v>95</v>
      </c>
    </row>
    <row r="148" spans="1:5" x14ac:dyDescent="0.2">
      <c r="A148" t="s">
        <v>19</v>
      </c>
      <c r="C148" t="s">
        <v>356</v>
      </c>
    </row>
    <row r="149" spans="1:5" x14ac:dyDescent="0.2">
      <c r="A149" t="s">
        <v>96</v>
      </c>
      <c r="C149">
        <v>1</v>
      </c>
    </row>
    <row r="150" spans="1:5" x14ac:dyDescent="0.2">
      <c r="A150" t="s">
        <v>97</v>
      </c>
      <c r="B150" s="3">
        <v>4.5289999999999999</v>
      </c>
    </row>
    <row r="151" spans="1:5" x14ac:dyDescent="0.2">
      <c r="A151" t="s">
        <v>98</v>
      </c>
      <c r="B151" s="3">
        <v>2.9</v>
      </c>
    </row>
    <row r="152" spans="1:5" x14ac:dyDescent="0.2">
      <c r="A152" t="s">
        <v>99</v>
      </c>
      <c r="B152" t="s">
        <v>42</v>
      </c>
    </row>
    <row r="153" spans="1:5" x14ac:dyDescent="0.2">
      <c r="A153" t="s">
        <v>100</v>
      </c>
      <c r="D153" t="s">
        <v>101</v>
      </c>
    </row>
    <row r="154" spans="1:5" x14ac:dyDescent="0.2">
      <c r="A154" t="s">
        <v>102</v>
      </c>
      <c r="C154">
        <v>0</v>
      </c>
    </row>
    <row r="155" spans="1:5" x14ac:dyDescent="0.2">
      <c r="A155" t="s">
        <v>103</v>
      </c>
      <c r="C155">
        <v>20</v>
      </c>
    </row>
    <row r="156" spans="1:5" x14ac:dyDescent="0.2">
      <c r="A156" t="s">
        <v>104</v>
      </c>
      <c r="E156" t="s">
        <v>101</v>
      </c>
    </row>
    <row r="157" spans="1:5" x14ac:dyDescent="0.2">
      <c r="A157" t="s">
        <v>105</v>
      </c>
      <c r="C157">
        <v>1</v>
      </c>
    </row>
    <row r="158" spans="1:5" x14ac:dyDescent="0.2">
      <c r="A158" t="s">
        <v>106</v>
      </c>
      <c r="C158">
        <v>0</v>
      </c>
    </row>
    <row r="159" spans="1:5" x14ac:dyDescent="0.2">
      <c r="A159" t="s">
        <v>107</v>
      </c>
      <c r="D159">
        <v>0</v>
      </c>
    </row>
    <row r="160" spans="1:5" x14ac:dyDescent="0.2">
      <c r="A160" t="s">
        <v>108</v>
      </c>
      <c r="D160">
        <v>2000</v>
      </c>
    </row>
    <row r="161" spans="1:5" x14ac:dyDescent="0.2">
      <c r="A161" t="s">
        <v>109</v>
      </c>
      <c r="C161">
        <v>400</v>
      </c>
    </row>
    <row r="162" spans="1:5" x14ac:dyDescent="0.2">
      <c r="A162" t="s">
        <v>110</v>
      </c>
      <c r="C162">
        <v>150</v>
      </c>
    </row>
    <row r="163" spans="1:5" x14ac:dyDescent="0.2">
      <c r="A163" t="s">
        <v>111</v>
      </c>
      <c r="C163">
        <v>0</v>
      </c>
    </row>
    <row r="164" spans="1:5" x14ac:dyDescent="0.2">
      <c r="A164" t="s">
        <v>112</v>
      </c>
      <c r="D164">
        <v>120</v>
      </c>
    </row>
    <row r="165" spans="1:5" x14ac:dyDescent="0.2">
      <c r="A165" t="s">
        <v>113</v>
      </c>
      <c r="C165">
        <v>40</v>
      </c>
    </row>
    <row r="166" spans="1:5" x14ac:dyDescent="0.2">
      <c r="A166" t="s">
        <v>114</v>
      </c>
      <c r="C166">
        <v>0</v>
      </c>
    </row>
    <row r="167" spans="1:5" x14ac:dyDescent="0.2">
      <c r="A167" t="s">
        <v>115</v>
      </c>
      <c r="C167" t="s">
        <v>116</v>
      </c>
    </row>
    <row r="168" spans="1:5" x14ac:dyDescent="0.2">
      <c r="A168" t="s">
        <v>117</v>
      </c>
      <c r="C168" t="s">
        <v>116</v>
      </c>
    </row>
    <row r="169" spans="1:5" x14ac:dyDescent="0.2">
      <c r="A169" t="s">
        <v>118</v>
      </c>
      <c r="D169" t="s">
        <v>101</v>
      </c>
    </row>
    <row r="170" spans="1:5" x14ac:dyDescent="0.2">
      <c r="A170" t="s">
        <v>119</v>
      </c>
      <c r="D170">
        <v>0</v>
      </c>
    </row>
    <row r="172" spans="1:5" x14ac:dyDescent="0.2">
      <c r="A172" t="s">
        <v>120</v>
      </c>
    </row>
    <row r="174" spans="1:5" x14ac:dyDescent="0.2">
      <c r="A174" t="s">
        <v>19</v>
      </c>
      <c r="C174" t="s">
        <v>356</v>
      </c>
    </row>
    <row r="175" spans="1:5" x14ac:dyDescent="0.2">
      <c r="A175" t="s">
        <v>121</v>
      </c>
      <c r="D175" s="3">
        <v>100</v>
      </c>
    </row>
    <row r="176" spans="1:5" x14ac:dyDescent="0.2">
      <c r="A176" t="s">
        <v>122</v>
      </c>
      <c r="E176">
        <v>3516</v>
      </c>
    </row>
    <row r="177" spans="1:5" x14ac:dyDescent="0.2">
      <c r="A177" t="s">
        <v>123</v>
      </c>
      <c r="B177">
        <v>181</v>
      </c>
    </row>
    <row r="178" spans="1:5" x14ac:dyDescent="0.2">
      <c r="A178" t="s">
        <v>124</v>
      </c>
      <c r="C178" s="3">
        <v>0</v>
      </c>
    </row>
    <row r="179" spans="1:5" x14ac:dyDescent="0.2">
      <c r="A179" t="s">
        <v>125</v>
      </c>
      <c r="C179" s="3">
        <v>42</v>
      </c>
    </row>
    <row r="180" spans="1:5" x14ac:dyDescent="0.2">
      <c r="A180" t="s">
        <v>126</v>
      </c>
      <c r="E180">
        <v>0</v>
      </c>
    </row>
    <row r="181" spans="1:5" x14ac:dyDescent="0.2">
      <c r="A181" t="s">
        <v>127</v>
      </c>
      <c r="C181" t="s">
        <v>101</v>
      </c>
    </row>
    <row r="182" spans="1:5" x14ac:dyDescent="0.2">
      <c r="A182" t="s">
        <v>128</v>
      </c>
      <c r="C182">
        <v>0</v>
      </c>
    </row>
    <row r="183" spans="1:5" x14ac:dyDescent="0.2">
      <c r="A183" t="s">
        <v>129</v>
      </c>
      <c r="B183">
        <v>1650000</v>
      </c>
    </row>
    <row r="184" spans="1:5" x14ac:dyDescent="0.2">
      <c r="A184" t="s">
        <v>130</v>
      </c>
      <c r="B184">
        <v>1350000</v>
      </c>
    </row>
    <row r="186" spans="1:5" x14ac:dyDescent="0.2">
      <c r="A186" t="s">
        <v>131</v>
      </c>
    </row>
    <row r="188" spans="1:5" x14ac:dyDescent="0.2">
      <c r="A188" t="s">
        <v>19</v>
      </c>
      <c r="C188" t="s">
        <v>356</v>
      </c>
    </row>
    <row r="189" spans="1:5" x14ac:dyDescent="0.2">
      <c r="A189" t="s">
        <v>132</v>
      </c>
      <c r="D189" t="s">
        <v>42</v>
      </c>
    </row>
    <row r="190" spans="1:5" x14ac:dyDescent="0.2">
      <c r="A190" t="s">
        <v>133</v>
      </c>
      <c r="B190" s="3">
        <v>1.2E-9</v>
      </c>
    </row>
    <row r="191" spans="1:5" x14ac:dyDescent="0.2">
      <c r="A191" t="s">
        <v>134</v>
      </c>
      <c r="D191" t="s">
        <v>42</v>
      </c>
    </row>
    <row r="192" spans="1:5" x14ac:dyDescent="0.2">
      <c r="A192" t="s">
        <v>135</v>
      </c>
      <c r="D192" s="3">
        <v>0</v>
      </c>
    </row>
    <row r="193" spans="1:4" x14ac:dyDescent="0.2">
      <c r="A193" t="s">
        <v>136</v>
      </c>
      <c r="C193" s="3">
        <v>0</v>
      </c>
    </row>
    <row r="194" spans="1:4" x14ac:dyDescent="0.2">
      <c r="A194" t="s">
        <v>137</v>
      </c>
      <c r="D194" t="s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Summary</vt:lpstr>
      <vt:lpstr>Data Staging</vt:lpstr>
      <vt:lpstr>MG-1 core</vt:lpstr>
      <vt:lpstr>MG-1 rim (L)</vt:lpstr>
      <vt:lpstr>MG-2 core</vt:lpstr>
      <vt:lpstr>MG-2 rim (L)</vt:lpstr>
      <vt:lpstr>MG-3 core</vt:lpstr>
      <vt:lpstr>MG-3 rim (R)</vt:lpstr>
      <vt:lpstr>MG-4 core</vt:lpstr>
      <vt:lpstr>MG-4 rim (R)</vt:lpstr>
      <vt:lpstr>MG-5 core</vt:lpstr>
      <vt:lpstr>MG-5 rim (L)</vt:lpstr>
      <vt:lpstr>MG-6 core</vt:lpstr>
      <vt:lpstr>MG-6 rim (top)</vt:lpstr>
      <vt:lpstr>MG-7 core</vt:lpstr>
      <vt:lpstr>MG-7 rim (top)</vt:lpstr>
      <vt:lpstr>NIST 614_01</vt:lpstr>
      <vt:lpstr>GSE_01</vt:lpstr>
      <vt:lpstr>NIST 620_01</vt:lpstr>
      <vt:lpstr>NIST 610_02</vt:lpstr>
      <vt:lpstr>NIST 612_02</vt:lpstr>
      <vt:lpstr>NIST 614_02</vt:lpstr>
      <vt:lpstr>GSE_02</vt:lpstr>
      <vt:lpstr>NIST 610_03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</dc:creator>
  <cp:lastModifiedBy>Roy, Arkadeep - (arkadeeproy)</cp:lastModifiedBy>
  <cp:lastPrinted>2022-10-06T01:31:18Z</cp:lastPrinted>
  <dcterms:created xsi:type="dcterms:W3CDTF">2022-10-04T16:51:15Z</dcterms:created>
  <dcterms:modified xsi:type="dcterms:W3CDTF">2023-07-12T04:49:58Z</dcterms:modified>
</cp:coreProperties>
</file>